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Users\leigh\Documents\BOS Forms\"/>
    </mc:Choice>
  </mc:AlternateContent>
  <xr:revisionPtr revIDLastSave="0" documentId="8_{2FB24E96-F7A4-4AB1-91B9-A2A37F90B585}" xr6:coauthVersionLast="43" xr6:coauthVersionMax="43" xr10:uidLastSave="{00000000-0000-0000-0000-000000000000}"/>
  <bookViews>
    <workbookView xWindow="-108" yWindow="-108" windowWidth="23256" windowHeight="12576" activeTab="3" xr2:uid="{00000000-000D-0000-FFFF-FFFF00000000}"/>
  </bookViews>
  <sheets>
    <sheet name="Rent Calculation Worksheet" sheetId="2" r:id="rId1"/>
    <sheet name="Income Calculations" sheetId="9" r:id="rId2"/>
    <sheet name="Disability-Medical Allowance" sheetId="3" r:id="rId3"/>
    <sheet name="Instructions" sheetId="10" r:id="rId4"/>
    <sheet name="Lists" sheetId="8" r:id="rId5"/>
  </sheets>
  <definedNames>
    <definedName name="Income">Lists!$E$2:$E$16</definedName>
    <definedName name="Numbers">Lists!$C$2:$C$7</definedName>
    <definedName name="PayPeriod">Lists!$A$2:$A$6</definedName>
    <definedName name="Person">Lists!$H$2:$H$10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9" i="9" l="1"/>
  <c r="N19" i="9"/>
  <c r="F7" i="9"/>
  <c r="F8" i="9" s="1"/>
  <c r="F9" i="9" s="1"/>
  <c r="H19" i="2"/>
  <c r="H18" i="2"/>
  <c r="C19" i="2"/>
  <c r="C18" i="2"/>
  <c r="N27" i="9"/>
  <c r="N28" i="9" s="1"/>
  <c r="F27" i="9"/>
  <c r="F28" i="9" s="1"/>
  <c r="F29" i="9" s="1"/>
  <c r="N17" i="9"/>
  <c r="N18" i="9" s="1"/>
  <c r="F17" i="9"/>
  <c r="F18" i="9" s="1"/>
  <c r="F19" i="9" s="1"/>
  <c r="N7" i="9"/>
  <c r="N8" i="9" s="1"/>
  <c r="N9" i="9" s="1"/>
  <c r="H17" i="2"/>
  <c r="H16" i="2"/>
  <c r="H15" i="2"/>
  <c r="H14" i="2"/>
  <c r="C17" i="2"/>
  <c r="C15" i="2"/>
  <c r="C16" i="2"/>
  <c r="C14" i="2"/>
  <c r="B46" i="2"/>
  <c r="N10" i="9" l="1"/>
  <c r="M14" i="2"/>
  <c r="N30" i="9"/>
  <c r="M16" i="2"/>
  <c r="F30" i="9"/>
  <c r="M18" i="2"/>
  <c r="M17" i="2"/>
  <c r="N20" i="9"/>
  <c r="M15" i="2"/>
  <c r="M19" i="2"/>
  <c r="I13" i="3"/>
  <c r="E17" i="3" s="1"/>
  <c r="D28" i="2"/>
  <c r="F10" i="9" l="1"/>
  <c r="F20" i="9" l="1"/>
  <c r="B21" i="2" l="1"/>
  <c r="B23" i="2" s="1"/>
  <c r="E28" i="3" l="1"/>
  <c r="E29" i="3" s="1"/>
  <c r="J29" i="3" s="1"/>
  <c r="I28" i="2" s="1"/>
  <c r="D40" i="2"/>
  <c r="D41" i="2" s="1"/>
  <c r="E15" i="3"/>
  <c r="E16" i="3" s="1"/>
  <c r="J16" i="3" s="1"/>
  <c r="I30" i="2" s="1"/>
  <c r="D35" i="2"/>
  <c r="B32" i="2" l="1"/>
  <c r="D36" i="2" s="1"/>
  <c r="B37" i="2" s="1"/>
  <c r="H40" i="2" s="1"/>
  <c r="H41" i="2" s="1"/>
  <c r="B42" i="2" s="1"/>
  <c r="B47" i="2" s="1"/>
  <c r="E47" i="2" s="1"/>
  <c r="E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Shiloh Herrem</author>
  </authors>
  <commentList>
    <comment ref="D27" authorId="0" shapeId="0" xr:uid="{00000000-0006-0000-0000-000001000000}">
      <text>
        <r>
          <rPr>
            <b/>
            <sz val="9"/>
            <color indexed="10"/>
            <rFont val="Times New Roman"/>
            <family val="1"/>
          </rPr>
          <t>Children under 18, full-time students 18+, people with disabilities 18+ EXCLUDING head of household or partner</t>
        </r>
      </text>
    </comment>
    <comment ref="I29" authorId="0" shapeId="0" xr:uid="{00000000-0006-0000-0000-000002000000}">
      <text>
        <r>
          <rPr>
            <sz val="9"/>
            <color indexed="10"/>
            <rFont val="Tahoma"/>
            <family val="2"/>
          </rPr>
          <t>Head or partner is 62+ or has disability</t>
        </r>
      </text>
    </comment>
  </commentList>
</comments>
</file>

<file path=xl/sharedStrings.xml><?xml version="1.0" encoding="utf-8"?>
<sst xmlns="http://schemas.openxmlformats.org/spreadsheetml/2006/main" count="242" uniqueCount="149">
  <si>
    <t>Total Annual Income</t>
  </si>
  <si>
    <t>Annual Income</t>
  </si>
  <si>
    <t>Person:</t>
  </si>
  <si>
    <t>Landlord:</t>
  </si>
  <si>
    <t>Effective Dates:</t>
  </si>
  <si>
    <t>Source:</t>
  </si>
  <si>
    <t>Monthly Income:</t>
  </si>
  <si>
    <t>Annual Income:</t>
  </si>
  <si>
    <t>Total Asset Income</t>
  </si>
  <si>
    <t>Total Gross Annual Income</t>
  </si>
  <si>
    <t>Allowances</t>
  </si>
  <si>
    <t>Medical Allowance</t>
  </si>
  <si>
    <t>Total Allowances</t>
  </si>
  <si>
    <t>Adjusted Annual Income</t>
  </si>
  <si>
    <t>Child Support Paid Out</t>
  </si>
  <si>
    <t>Total Tenant Payment</t>
  </si>
  <si>
    <t>Monthly Income</t>
  </si>
  <si>
    <t>10% of Monthly Income</t>
  </si>
  <si>
    <t>Monthly Adjusted Income</t>
  </si>
  <si>
    <t>30% of Monthly Adjusted Income</t>
  </si>
  <si>
    <t>Total Adjusted Annual Income</t>
  </si>
  <si>
    <t>Utility Allowance</t>
  </si>
  <si>
    <t>Gross Rent</t>
  </si>
  <si>
    <t>Homeless Prevention Program</t>
  </si>
  <si>
    <t>Rent Subsidy Calculation Sheet</t>
  </si>
  <si>
    <t>Address:</t>
  </si>
  <si>
    <t>Disability Assistance Expenses</t>
  </si>
  <si>
    <t>Allowance for Disability Assistance Expense</t>
  </si>
  <si>
    <t>Gross Annual Income:</t>
  </si>
  <si>
    <t>Name</t>
  </si>
  <si>
    <t>Age</t>
  </si>
  <si>
    <t>Relationship</t>
  </si>
  <si>
    <t>3% Annual Income:</t>
  </si>
  <si>
    <t>Relationship to Head of Household</t>
  </si>
  <si>
    <t>Total Annual Household Income:</t>
  </si>
  <si>
    <t>A. Family members 18+ for whom the expenses are necessary for employment:</t>
  </si>
  <si>
    <t>Annual Income from Section A:</t>
  </si>
  <si>
    <t>B. Disability Assistance Calculation:</t>
  </si>
  <si>
    <t>Person with Disability</t>
  </si>
  <si>
    <t>Total:</t>
  </si>
  <si>
    <t xml:space="preserve">      Total Disability Assistance Expenses:</t>
  </si>
  <si>
    <t xml:space="preserve">     Allowable Disability Assistance Expenses:</t>
  </si>
  <si>
    <t>Head</t>
  </si>
  <si>
    <t>Spouse</t>
  </si>
  <si>
    <t>Allowance for Medical Expense</t>
  </si>
  <si>
    <t>Disabled</t>
  </si>
  <si>
    <t>Disabled Head or Spouse</t>
  </si>
  <si>
    <t>Medical Expense Allowance Calculation</t>
  </si>
  <si>
    <t>* Unreimbursed  expenses for care attendants and auxiliary apparatus that enable a family member 18+ to be employed.</t>
  </si>
  <si>
    <t>*Household allowance permitted only for households in which the head or spouse is 62+ or disabled.</t>
  </si>
  <si>
    <t>* Unreimbursed medical expenses of all family members may be counted</t>
  </si>
  <si>
    <t>* Allowable expenses include:</t>
  </si>
  <si>
    <t>* Services of health care facilities</t>
  </si>
  <si>
    <t>* Medical Insurance Premiums</t>
  </si>
  <si>
    <t>* Transportation to treatment (cab fare or mileage)</t>
  </si>
  <si>
    <t>* Dental expenses, eyeglasses, hearing aids, batteries</t>
  </si>
  <si>
    <t>* Live-in or periodic medical assistance</t>
  </si>
  <si>
    <t>* Auxiliary apparatus are items such as wheelchairs, ramps, adaptations to vehicles, or special
equipment to enable a blind person to read or type, but only if these items are directly related to
permitting the disabled person or other family member to work.</t>
  </si>
  <si>
    <t xml:space="preserve">      Total Medical Expenses:</t>
  </si>
  <si>
    <t xml:space="preserve">     Allowable Medical Expenses:</t>
  </si>
  <si>
    <t>Fair Market Rent</t>
  </si>
  <si>
    <t>HAP</t>
  </si>
  <si>
    <t>Actual Tenant Payment</t>
  </si>
  <si>
    <t>Tenant Signature</t>
  </si>
  <si>
    <t>Date</t>
  </si>
  <si>
    <t>Case Manager Signature</t>
  </si>
  <si>
    <t>Weekly</t>
  </si>
  <si>
    <t>Bi-weekly</t>
  </si>
  <si>
    <t>Monthly</t>
  </si>
  <si>
    <t>Paid:</t>
  </si>
  <si>
    <t>Semi-monthly</t>
  </si>
  <si>
    <t>Paycheck 1:</t>
  </si>
  <si>
    <t>Paycheck 2:</t>
  </si>
  <si>
    <t>Paycheck 3:</t>
  </si>
  <si>
    <t>Paycheck 4:</t>
  </si>
  <si>
    <t>Paycheck 5:</t>
  </si>
  <si>
    <t>Gross</t>
  </si>
  <si>
    <t>Income Calculations</t>
  </si>
  <si>
    <t># of Paychecks:</t>
  </si>
  <si>
    <t>1. Person:</t>
  </si>
  <si>
    <t>2. Person:</t>
  </si>
  <si>
    <t>3. Person:</t>
  </si>
  <si>
    <t>4. Person:</t>
  </si>
  <si>
    <t>1.</t>
  </si>
  <si>
    <t>2.</t>
  </si>
  <si>
    <t>3.</t>
  </si>
  <si>
    <t>4.</t>
  </si>
  <si>
    <t>* Anticipated expenses to be incurred during the 12 months following certification.  Allowance is not intended to equal last year's expenses.</t>
  </si>
  <si>
    <t>* Prescription/non-prescription medicines</t>
  </si>
  <si>
    <t>* Monthly payment on accumulated medical bills that are expected to be paid in the coming 12 months.</t>
  </si>
  <si>
    <t>* Services of doctors and health care professionals</t>
  </si>
  <si>
    <t>Household:</t>
  </si>
  <si>
    <t>Out of Pocket Child Care Expenses</t>
  </si>
  <si>
    <t>Full Rent Amount</t>
  </si>
  <si>
    <t>Elderly/Disability Allowances</t>
  </si>
  <si>
    <t>Elderly/Disabled Allowance ($400)</t>
  </si>
  <si>
    <t>Dependent Allowance</t>
  </si>
  <si>
    <t>Utility Allowance Payment</t>
  </si>
  <si>
    <t>Monthly Total:</t>
  </si>
  <si>
    <t>Average Paycheck:</t>
  </si>
  <si>
    <t>5.</t>
  </si>
  <si>
    <t>6.</t>
  </si>
  <si>
    <t>5. Person:</t>
  </si>
  <si>
    <t>6. Person:</t>
  </si>
  <si>
    <t>Earned Income</t>
  </si>
  <si>
    <t>Child Support</t>
  </si>
  <si>
    <t>Federal SSI</t>
  </si>
  <si>
    <t>State SSI</t>
  </si>
  <si>
    <t>Unemployment</t>
  </si>
  <si>
    <t>Self-Employment</t>
  </si>
  <si>
    <t>Military Pay</t>
  </si>
  <si>
    <t>Pension</t>
  </si>
  <si>
    <t>Asset Income</t>
  </si>
  <si>
    <t>Native Per Capita</t>
  </si>
  <si>
    <t>Other</t>
  </si>
  <si>
    <t>Social Security</t>
  </si>
  <si>
    <t>W-2 (TANF)</t>
  </si>
  <si>
    <t>Caretaker Supplement (CTS)</t>
  </si>
  <si>
    <t>#</t>
  </si>
  <si>
    <t>Income</t>
  </si>
  <si>
    <t>Members</t>
  </si>
  <si>
    <t>Elderly and Disability Allowances</t>
  </si>
  <si>
    <t>Dependents</t>
  </si>
  <si>
    <r>
      <t>(Optional) Click on the</t>
    </r>
    <r>
      <rPr>
        <b/>
        <sz val="11"/>
        <color theme="1"/>
        <rFont val="Times New Roman"/>
        <family val="1"/>
      </rPr>
      <t xml:space="preserve"> Lists</t>
    </r>
    <r>
      <rPr>
        <sz val="11"/>
        <color theme="1"/>
        <rFont val="Times New Roman"/>
        <family val="1"/>
      </rPr>
      <t xml:space="preserve"> tab and fill in the names of family members in the box under the "Members" heading.  If you do not wish to do this step you can simply type the name in the appropriate field later.</t>
    </r>
  </si>
  <si>
    <r>
      <t xml:space="preserve">Complete the top of the </t>
    </r>
    <r>
      <rPr>
        <b/>
        <sz val="11"/>
        <color theme="1"/>
        <rFont val="Times New Roman"/>
        <family val="1"/>
      </rPr>
      <t>Rent Calculation Worksheet</t>
    </r>
    <r>
      <rPr>
        <sz val="11"/>
        <color theme="1"/>
        <rFont val="Times New Roman"/>
        <family val="1"/>
      </rPr>
      <t xml:space="preserve"> with the appropriate information for the "effective dates," "household," "landlord," and "address fields." </t>
    </r>
  </si>
  <si>
    <r>
      <t>Click on the</t>
    </r>
    <r>
      <rPr>
        <b/>
        <sz val="11"/>
        <color theme="1"/>
        <rFont val="Times New Roman"/>
        <family val="1"/>
      </rPr>
      <t xml:space="preserve"> Income Calculations </t>
    </r>
    <r>
      <rPr>
        <sz val="11"/>
        <color theme="1"/>
        <rFont val="Times New Roman"/>
        <family val="1"/>
      </rPr>
      <t>tab.</t>
    </r>
  </si>
  <si>
    <t>a.</t>
  </si>
  <si>
    <t>PERSON: If you completed step 2, there will be a drop down menu with all family members' names in it.  Choose the name of the person for whom you want to enter income.  If you did not complete step 2 you can simply type in their name.</t>
  </si>
  <si>
    <t>b.</t>
  </si>
  <si>
    <t>SOURCE: Choose the source of income from the drop down menu</t>
  </si>
  <si>
    <t>c.</t>
  </si>
  <si>
    <t># OF PAYCHECKS:  Choose the number of paychecks you are using to calculate from the drop down menu.  For example if you are using 3 checks, choose the number 3 even if they are only paid semi-monthly.</t>
  </si>
  <si>
    <t>d.</t>
  </si>
  <si>
    <t>PAID: From the drop down menu, choose how often client is paid.</t>
  </si>
  <si>
    <t>e:</t>
  </si>
  <si>
    <t>Under the "Gross" column, type in the amount the client grossed for each paycheck.</t>
  </si>
  <si>
    <t>*Monthly total, average paycheck, monthly income, and annual income will be calculated for you automatically.</t>
  </si>
  <si>
    <r>
      <t xml:space="preserve">Click on the </t>
    </r>
    <r>
      <rPr>
        <b/>
        <sz val="11"/>
        <color theme="1"/>
        <rFont val="Times New Roman"/>
        <family val="1"/>
      </rPr>
      <t>Rent Calculation Worksheet</t>
    </r>
    <r>
      <rPr>
        <sz val="11"/>
        <color theme="1"/>
        <rFont val="Times New Roman"/>
        <family val="1"/>
      </rPr>
      <t xml:space="preserve"> tab. You will notice annual income has been updated.  If the client has asset income that needs to be counted, you can enter that now (this is not typical).</t>
    </r>
  </si>
  <si>
    <t>ALLOWANCES: Complete "dependents," "out of pocket child care expenses," and "child support paid out" where appropriate.  Remember to use annual amounts, not monthly as this calculation is for annual income.</t>
  </si>
  <si>
    <r>
      <t xml:space="preserve">**For elderly or disability allowances, please see the </t>
    </r>
    <r>
      <rPr>
        <b/>
        <sz val="11"/>
        <color theme="1"/>
        <rFont val="Times New Roman"/>
        <family val="1"/>
      </rPr>
      <t xml:space="preserve">Disability-Medical Allowance </t>
    </r>
    <r>
      <rPr>
        <sz val="11"/>
        <color theme="1"/>
        <rFont val="Times New Roman"/>
        <family val="1"/>
      </rPr>
      <t>tab and follow those instructions.</t>
    </r>
  </si>
  <si>
    <t>ADJUSTED ANNUAL INCOME: You will not need to complete any of these boxes, they should be filled in for you.</t>
  </si>
  <si>
    <t>TOTAL TENANT PAYMENT: The only boxes that need to be filled in are "Full Rent Amount," "Fair Market Rent," and "Utility Allowance."  Remember, the client does not receive an allowance for the utilities West CAP pays.</t>
  </si>
  <si>
    <t>ACTUAL TENANT PAYMENT shows the amount the tenant is expected to pay West CAP monthly.</t>
  </si>
  <si>
    <t>UTILITY ALLOWANCE PAYMENT is the payment made to the utility company if West CAP does not pay utilities</t>
  </si>
  <si>
    <t xml:space="preserve">   Initial calculation</t>
  </si>
  <si>
    <t>Interim Calculation</t>
  </si>
  <si>
    <t>Annual Recertification</t>
  </si>
  <si>
    <t>Particpant One</t>
  </si>
  <si>
    <t>Please select the appropriate rent calculation being completed (Intital, Interim or Annual Recertificaiton)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</si>
</sst>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00"/>
    <numFmt numFmtId="166" formatCode="0.000"/>
  </numFmts>
  <fonts count="17" x14ac:knownFonts="1">
    <font>
      <sz val="11"/>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1"/>
      <color theme="1"/>
      <name val="Calibri"/>
      <family val="2"/>
      <scheme val="minor"/>
    </font>
    <font>
      <b/>
      <sz val="14"/>
      <color theme="1"/>
      <name val="Times New Roman"/>
      <family val="1"/>
    </font>
    <font>
      <sz val="8"/>
      <color theme="1"/>
      <name val="Times New Roman"/>
      <family val="1"/>
    </font>
    <font>
      <sz val="10"/>
      <name val="Arial"/>
      <family val="2"/>
    </font>
    <font>
      <sz val="12"/>
      <color theme="1"/>
      <name val="Times New Roman"/>
      <family val="1"/>
    </font>
    <font>
      <sz val="9"/>
      <color theme="1"/>
      <name val="Times New Roman"/>
      <family val="1"/>
    </font>
    <font>
      <b/>
      <sz val="9"/>
      <color indexed="10"/>
      <name val="Times New Roman"/>
      <family val="1"/>
    </font>
    <font>
      <b/>
      <sz val="8"/>
      <color theme="1"/>
      <name val="Times New Roman"/>
      <family val="1"/>
    </font>
    <font>
      <b/>
      <sz val="11"/>
      <color theme="1"/>
      <name val="Calibri"/>
      <family val="2"/>
      <scheme val="minor"/>
    </font>
    <font>
      <sz val="9"/>
      <color indexed="10"/>
      <name val="Tahoma"/>
      <family val="2"/>
    </font>
    <font>
      <sz val="11"/>
      <color theme="1"/>
      <name val="Times New Roman"/>
      <family val="1"/>
    </font>
    <font>
      <b/>
      <sz val="11"/>
      <color theme="1"/>
      <name val="Times New Roman"/>
      <family val="1"/>
    </font>
    <font>
      <sz val="8"/>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4" fillId="0" borderId="0" applyFont="0" applyFill="0" applyBorder="0" applyAlignment="0" applyProtection="0"/>
    <xf numFmtId="0" fontId="7" fillId="0" borderId="0"/>
  </cellStyleXfs>
  <cellXfs count="234">
    <xf numFmtId="0" fontId="0" fillId="0" borderId="0" xfId="0"/>
    <xf numFmtId="165" fontId="1" fillId="0" borderId="3" xfId="0" applyNumberFormat="1" applyFont="1" applyFill="1" applyBorder="1" applyProtection="1">
      <protection locked="0"/>
    </xf>
    <xf numFmtId="165" fontId="1" fillId="0" borderId="34" xfId="1" applyNumberFormat="1" applyFont="1" applyBorder="1" applyProtection="1"/>
    <xf numFmtId="165" fontId="1" fillId="0" borderId="3" xfId="0" applyNumberFormat="1" applyFont="1" applyFill="1" applyBorder="1" applyProtection="1"/>
    <xf numFmtId="165" fontId="1" fillId="0" borderId="4" xfId="0" applyNumberFormat="1" applyFont="1" applyBorder="1" applyProtection="1"/>
    <xf numFmtId="165" fontId="1" fillId="0" borderId="3" xfId="0" applyNumberFormat="1" applyFont="1" applyBorder="1" applyProtection="1"/>
    <xf numFmtId="165" fontId="1" fillId="0" borderId="6" xfId="0" applyNumberFormat="1" applyFont="1" applyBorder="1" applyProtection="1"/>
    <xf numFmtId="0" fontId="1" fillId="0" borderId="1" xfId="0" applyFont="1" applyBorder="1" applyProtection="1">
      <protection locked="0"/>
    </xf>
    <xf numFmtId="165" fontId="1" fillId="0" borderId="1" xfId="1" applyNumberFormat="1" applyFont="1" applyBorder="1" applyAlignment="1" applyProtection="1">
      <protection locked="0"/>
    </xf>
    <xf numFmtId="165" fontId="1" fillId="0" borderId="23" xfId="1" applyNumberFormat="1" applyFont="1" applyBorder="1" applyAlignment="1" applyProtection="1">
      <protection locked="0"/>
    </xf>
    <xf numFmtId="0" fontId="3" fillId="0" borderId="15" xfId="0" applyFont="1" applyBorder="1" applyAlignment="1" applyProtection="1"/>
    <xf numFmtId="0" fontId="3" fillId="0" borderId="0" xfId="0" applyFont="1" applyBorder="1" applyAlignment="1" applyProtection="1"/>
    <xf numFmtId="0" fontId="2" fillId="0" borderId="0" xfId="0" applyFont="1" applyBorder="1" applyAlignment="1" applyProtection="1"/>
    <xf numFmtId="0" fontId="2" fillId="0" borderId="27" xfId="0" applyFont="1" applyBorder="1" applyAlignment="1" applyProtection="1"/>
    <xf numFmtId="0" fontId="1" fillId="0" borderId="16" xfId="0" applyFont="1" applyBorder="1" applyAlignment="1" applyProtection="1"/>
    <xf numFmtId="0" fontId="1" fillId="0" borderId="32" xfId="0" applyFont="1" applyBorder="1" applyAlignment="1" applyProtection="1"/>
    <xf numFmtId="0" fontId="1" fillId="0" borderId="0" xfId="0" applyFont="1" applyBorder="1" applyAlignment="1" applyProtection="1"/>
    <xf numFmtId="0" fontId="1" fillId="0" borderId="3" xfId="0" applyFont="1" applyBorder="1" applyAlignment="1" applyProtection="1"/>
    <xf numFmtId="0" fontId="2" fillId="0" borderId="0" xfId="0" applyFont="1" applyBorder="1" applyProtection="1"/>
    <xf numFmtId="0" fontId="1" fillId="0" borderId="0" xfId="0" applyFont="1" applyBorder="1" applyProtection="1"/>
    <xf numFmtId="0" fontId="1" fillId="0" borderId="9" xfId="0" applyFont="1" applyBorder="1" applyProtection="1"/>
    <xf numFmtId="0" fontId="1" fillId="0" borderId="27" xfId="0" applyFont="1" applyBorder="1" applyProtection="1"/>
    <xf numFmtId="165" fontId="1" fillId="0" borderId="0" xfId="0" applyNumberFormat="1" applyFont="1" applyFill="1" applyBorder="1" applyProtection="1"/>
    <xf numFmtId="0" fontId="1" fillId="0" borderId="16" xfId="0" applyFont="1" applyBorder="1" applyProtection="1"/>
    <xf numFmtId="0" fontId="1" fillId="0" borderId="32" xfId="0" applyFont="1" applyBorder="1" applyProtection="1"/>
    <xf numFmtId="0" fontId="0" fillId="0" borderId="0" xfId="0" applyProtection="1"/>
    <xf numFmtId="0" fontId="2" fillId="0" borderId="0" xfId="0" applyFont="1" applyAlignment="1" applyProtection="1"/>
    <xf numFmtId="0" fontId="0" fillId="0" borderId="0" xfId="0" applyFill="1" applyProtection="1"/>
    <xf numFmtId="0" fontId="1" fillId="0" borderId="0" xfId="0" applyFont="1" applyProtection="1"/>
    <xf numFmtId="165" fontId="1" fillId="0" borderId="2" xfId="0" applyNumberFormat="1" applyFont="1" applyFill="1" applyBorder="1" applyProtection="1">
      <protection locked="0"/>
    </xf>
    <xf numFmtId="165" fontId="1" fillId="0" borderId="6" xfId="0" applyNumberFormat="1" applyFont="1" applyFill="1" applyBorder="1" applyProtection="1">
      <protection locked="0"/>
    </xf>
    <xf numFmtId="0" fontId="1" fillId="0" borderId="9" xfId="0" applyFont="1" applyBorder="1" applyAlignment="1" applyProtection="1">
      <alignment horizontal="left" wrapText="1"/>
    </xf>
    <xf numFmtId="0" fontId="1" fillId="0" borderId="0" xfId="0" applyFont="1" applyBorder="1" applyAlignment="1" applyProtection="1">
      <alignment horizontal="left" wrapText="1"/>
    </xf>
    <xf numFmtId="0" fontId="0" fillId="0" borderId="27" xfId="0" applyBorder="1" applyProtection="1"/>
    <xf numFmtId="0" fontId="1" fillId="0" borderId="22" xfId="0" applyFont="1" applyBorder="1" applyProtection="1"/>
    <xf numFmtId="0" fontId="2" fillId="0" borderId="1" xfId="0" applyFont="1" applyBorder="1" applyAlignment="1" applyProtection="1">
      <alignment horizontal="center"/>
    </xf>
    <xf numFmtId="0" fontId="2" fillId="0" borderId="22" xfId="0" applyFont="1" applyBorder="1" applyProtection="1"/>
    <xf numFmtId="0" fontId="2" fillId="0" borderId="4" xfId="0" applyFont="1" applyBorder="1" applyAlignment="1" applyProtection="1">
      <alignment horizontal="right"/>
    </xf>
    <xf numFmtId="0" fontId="0" fillId="0" borderId="0" xfId="0" applyBorder="1" applyProtection="1"/>
    <xf numFmtId="165" fontId="1" fillId="0" borderId="1" xfId="1" applyNumberFormat="1" applyFont="1" applyBorder="1" applyProtection="1"/>
    <xf numFmtId="165" fontId="1" fillId="0" borderId="5" xfId="1" applyNumberFormat="1" applyFont="1" applyBorder="1" applyProtection="1"/>
    <xf numFmtId="165" fontId="1" fillId="0" borderId="0" xfId="1" applyNumberFormat="1" applyFont="1" applyBorder="1" applyProtection="1"/>
    <xf numFmtId="0" fontId="2" fillId="0" borderId="35" xfId="0" applyFont="1" applyBorder="1" applyAlignment="1" applyProtection="1"/>
    <xf numFmtId="0" fontId="2" fillId="0" borderId="6" xfId="0" applyFont="1" applyBorder="1" applyAlignment="1" applyProtection="1"/>
    <xf numFmtId="0" fontId="2" fillId="0" borderId="23" xfId="0" applyFont="1" applyBorder="1" applyAlignment="1" applyProtection="1">
      <alignment horizontal="center"/>
    </xf>
    <xf numFmtId="0" fontId="0" fillId="0" borderId="9" xfId="0" applyBorder="1" applyProtection="1"/>
    <xf numFmtId="0" fontId="0" fillId="0" borderId="31" xfId="0" applyBorder="1" applyProtection="1"/>
    <xf numFmtId="0" fontId="0" fillId="0" borderId="16" xfId="0" applyBorder="1" applyProtection="1"/>
    <xf numFmtId="0" fontId="0" fillId="0" borderId="32" xfId="0" applyBorder="1" applyProtection="1"/>
    <xf numFmtId="165" fontId="1" fillId="0" borderId="4" xfId="1" applyNumberFormat="1" applyFont="1" applyBorder="1" applyAlignment="1" applyProtection="1"/>
    <xf numFmtId="0" fontId="9" fillId="0" borderId="3" xfId="0" applyFont="1" applyFill="1" applyBorder="1" applyAlignment="1" applyProtection="1">
      <alignment horizontal="right"/>
      <protection locked="0"/>
    </xf>
    <xf numFmtId="165" fontId="1" fillId="0" borderId="24" xfId="1" applyNumberFormat="1" applyFont="1" applyFill="1" applyBorder="1" applyAlignment="1" applyProtection="1">
      <protection locked="0"/>
    </xf>
    <xf numFmtId="165" fontId="1" fillId="2" borderId="13" xfId="1" applyNumberFormat="1" applyFont="1" applyFill="1" applyBorder="1" applyProtection="1"/>
    <xf numFmtId="165" fontId="1" fillId="0" borderId="0" xfId="1" applyNumberFormat="1" applyFont="1" applyBorder="1" applyAlignment="1" applyProtection="1">
      <alignment horizontal="left"/>
    </xf>
    <xf numFmtId="165" fontId="1" fillId="0" borderId="0" xfId="1" applyNumberFormat="1" applyFont="1" applyBorder="1" applyAlignment="1" applyProtection="1"/>
    <xf numFmtId="0" fontId="2" fillId="0" borderId="0" xfId="0" applyFont="1" applyProtection="1"/>
    <xf numFmtId="0" fontId="2" fillId="0" borderId="0" xfId="0" applyFont="1" applyFill="1" applyBorder="1" applyProtection="1"/>
    <xf numFmtId="165" fontId="1" fillId="0" borderId="0" xfId="0" applyNumberFormat="1" applyFont="1" applyBorder="1" applyProtection="1"/>
    <xf numFmtId="0" fontId="2" fillId="0" borderId="0" xfId="0" applyFont="1" applyAlignment="1" applyProtection="1">
      <alignment horizontal="center"/>
    </xf>
    <xf numFmtId="165" fontId="2" fillId="0" borderId="0" xfId="1" applyNumberFormat="1" applyFont="1" applyBorder="1" applyAlignment="1" applyProtection="1">
      <alignment horizontal="left"/>
    </xf>
    <xf numFmtId="165" fontId="1" fillId="0" borderId="0" xfId="0" applyNumberFormat="1" applyFont="1" applyBorder="1" applyAlignment="1" applyProtection="1"/>
    <xf numFmtId="2" fontId="1" fillId="0" borderId="0" xfId="0" applyNumberFormat="1" applyFont="1" applyBorder="1" applyAlignment="1" applyProtection="1"/>
    <xf numFmtId="166" fontId="1" fillId="0" borderId="0" xfId="0" applyNumberFormat="1" applyFont="1" applyBorder="1" applyProtection="1"/>
    <xf numFmtId="166" fontId="1" fillId="0" borderId="0" xfId="1" applyNumberFormat="1" applyFont="1" applyBorder="1" applyAlignment="1" applyProtection="1">
      <alignment horizontal="left"/>
    </xf>
    <xf numFmtId="166" fontId="1" fillId="0" borderId="0" xfId="0" applyNumberFormat="1" applyFont="1" applyBorder="1" applyAlignment="1" applyProtection="1">
      <alignment horizontal="left"/>
    </xf>
    <xf numFmtId="0" fontId="1" fillId="0" borderId="0" xfId="0" applyFont="1" applyAlignment="1" applyProtection="1"/>
    <xf numFmtId="165" fontId="0" fillId="0" borderId="0" xfId="0" applyNumberFormat="1" applyBorder="1" applyProtection="1"/>
    <xf numFmtId="165" fontId="1" fillId="0" borderId="0" xfId="1" applyNumberFormat="1" applyFont="1" applyBorder="1" applyAlignment="1" applyProtection="1">
      <alignment horizontal="center"/>
    </xf>
    <xf numFmtId="166" fontId="1" fillId="0" borderId="0" xfId="0" applyNumberFormat="1" applyFont="1" applyBorder="1" applyAlignment="1" applyProtection="1">
      <alignment horizontal="center"/>
    </xf>
    <xf numFmtId="165" fontId="1" fillId="0" borderId="0" xfId="0" applyNumberFormat="1" applyFont="1" applyBorder="1" applyAlignment="1" applyProtection="1">
      <alignment horizontal="center"/>
    </xf>
    <xf numFmtId="165" fontId="1" fillId="0" borderId="27" xfId="1" applyNumberFormat="1" applyFont="1" applyBorder="1" applyAlignment="1" applyProtection="1">
      <alignment horizontal="left"/>
    </xf>
    <xf numFmtId="0" fontId="2" fillId="0" borderId="15" xfId="0" applyFont="1" applyBorder="1" applyProtection="1"/>
    <xf numFmtId="165" fontId="1" fillId="0" borderId="16" xfId="0" applyNumberFormat="1" applyFont="1" applyBorder="1" applyAlignment="1" applyProtection="1">
      <alignment horizontal="center"/>
    </xf>
    <xf numFmtId="0" fontId="2" fillId="0" borderId="16" xfId="0" applyFont="1" applyFill="1" applyBorder="1" applyProtection="1"/>
    <xf numFmtId="166" fontId="1" fillId="0" borderId="16" xfId="0" applyNumberFormat="1" applyFont="1" applyBorder="1" applyAlignment="1" applyProtection="1">
      <alignment horizontal="center"/>
    </xf>
    <xf numFmtId="0" fontId="1" fillId="0" borderId="0" xfId="0" applyFont="1" applyBorder="1" applyProtection="1">
      <protection locked="0"/>
    </xf>
    <xf numFmtId="165" fontId="1" fillId="0" borderId="3" xfId="1" applyNumberFormat="1" applyFont="1" applyBorder="1" applyAlignment="1" applyProtection="1">
      <alignment horizontal="center"/>
      <protection locked="0"/>
    </xf>
    <xf numFmtId="165" fontId="1" fillId="0" borderId="6" xfId="1" applyNumberFormat="1" applyFont="1" applyBorder="1" applyAlignment="1" applyProtection="1">
      <alignment horizontal="center"/>
      <protection locked="0"/>
    </xf>
    <xf numFmtId="0" fontId="0" fillId="0" borderId="25" xfId="0" applyBorder="1" applyProtection="1"/>
    <xf numFmtId="49" fontId="2" fillId="0" borderId="25" xfId="0" applyNumberFormat="1" applyFont="1" applyBorder="1" applyAlignment="1" applyProtection="1">
      <alignment horizontal="right"/>
    </xf>
    <xf numFmtId="0" fontId="1" fillId="0" borderId="15" xfId="0" applyFont="1" applyBorder="1" applyProtection="1"/>
    <xf numFmtId="164" fontId="1" fillId="0" borderId="0" xfId="1" applyFont="1" applyBorder="1" applyAlignment="1" applyProtection="1"/>
    <xf numFmtId="165" fontId="1" fillId="0" borderId="0" xfId="1" applyNumberFormat="1" applyFont="1" applyFill="1" applyBorder="1" applyAlignment="1" applyProtection="1"/>
    <xf numFmtId="165" fontId="11" fillId="0" borderId="0" xfId="1" applyNumberFormat="1" applyFont="1" applyFill="1" applyBorder="1" applyProtection="1"/>
    <xf numFmtId="0" fontId="2" fillId="0" borderId="0" xfId="0" applyFont="1" applyFill="1" applyBorder="1" applyAlignment="1" applyProtection="1">
      <alignment horizontal="left"/>
    </xf>
    <xf numFmtId="0" fontId="2" fillId="0" borderId="27" xfId="0" applyFont="1" applyFill="1" applyBorder="1" applyAlignment="1" applyProtection="1">
      <alignment horizontal="center"/>
    </xf>
    <xf numFmtId="0" fontId="1" fillId="0" borderId="0" xfId="0" applyFont="1" applyBorder="1" applyAlignment="1" applyProtection="1">
      <alignment horizontal="left"/>
    </xf>
    <xf numFmtId="0" fontId="8" fillId="0" borderId="26" xfId="0" applyFont="1" applyBorder="1" applyAlignment="1" applyProtection="1">
      <alignment horizontal="left"/>
    </xf>
    <xf numFmtId="0" fontId="1" fillId="0" borderId="27" xfId="0" applyFont="1" applyBorder="1" applyAlignment="1" applyProtection="1">
      <alignment horizontal="center"/>
    </xf>
    <xf numFmtId="0" fontId="2" fillId="2" borderId="0" xfId="0" applyFont="1" applyFill="1" applyBorder="1" applyAlignment="1" applyProtection="1"/>
    <xf numFmtId="165" fontId="1" fillId="0" borderId="0" xfId="1" applyNumberFormat="1" applyFont="1" applyFill="1" applyBorder="1" applyProtection="1"/>
    <xf numFmtId="164" fontId="6" fillId="0" borderId="0" xfId="1" applyFont="1" applyFill="1" applyBorder="1" applyAlignment="1" applyProtection="1">
      <alignment wrapText="1"/>
    </xf>
    <xf numFmtId="0" fontId="0" fillId="0" borderId="0" xfId="0" applyFill="1" applyBorder="1" applyAlignment="1"/>
    <xf numFmtId="165" fontId="1" fillId="0" borderId="3" xfId="0" applyNumberFormat="1" applyFont="1" applyFill="1" applyBorder="1" applyAlignment="1" applyProtection="1">
      <alignment horizontal="center"/>
    </xf>
    <xf numFmtId="165" fontId="1" fillId="0" borderId="6" xfId="0" applyNumberFormat="1" applyFont="1" applyFill="1" applyBorder="1" applyAlignment="1" applyProtection="1">
      <alignment horizontal="center"/>
    </xf>
    <xf numFmtId="0" fontId="0" fillId="0" borderId="2" xfId="0" applyFill="1" applyBorder="1" applyAlignment="1"/>
    <xf numFmtId="165" fontId="1" fillId="0" borderId="2" xfId="1" applyNumberFormat="1" applyFont="1" applyFill="1" applyBorder="1" applyProtection="1"/>
    <xf numFmtId="0" fontId="2" fillId="0" borderId="2" xfId="0" applyFont="1" applyFill="1" applyBorder="1" applyAlignment="1" applyProtection="1"/>
    <xf numFmtId="0" fontId="0" fillId="2" borderId="0" xfId="0" applyFill="1" applyBorder="1" applyAlignment="1"/>
    <xf numFmtId="0" fontId="0" fillId="2" borderId="14" xfId="0" applyFill="1" applyBorder="1" applyAlignment="1"/>
    <xf numFmtId="165" fontId="1" fillId="2" borderId="21" xfId="1" applyNumberFormat="1" applyFont="1" applyFill="1" applyBorder="1" applyProtection="1"/>
    <xf numFmtId="165" fontId="1" fillId="2" borderId="21" xfId="1" applyNumberFormat="1" applyFont="1" applyFill="1" applyBorder="1" applyProtection="1">
      <protection locked="0"/>
    </xf>
    <xf numFmtId="0" fontId="8" fillId="0" borderId="27" xfId="0" applyFont="1" applyBorder="1" applyAlignment="1" applyProtection="1">
      <alignment horizontal="center"/>
    </xf>
    <xf numFmtId="0" fontId="1" fillId="0" borderId="27" xfId="0" applyFont="1" applyBorder="1" applyAlignment="1" applyProtection="1"/>
    <xf numFmtId="0" fontId="8" fillId="0" borderId="27" xfId="0" applyFont="1" applyBorder="1" applyAlignment="1" applyProtection="1">
      <alignment horizontal="left"/>
    </xf>
    <xf numFmtId="164" fontId="6" fillId="0" borderId="27" xfId="1" applyFont="1" applyFill="1" applyBorder="1" applyAlignment="1" applyProtection="1">
      <alignment horizontal="center" wrapText="1"/>
    </xf>
    <xf numFmtId="0" fontId="2" fillId="0" borderId="27" xfId="0" applyFont="1" applyFill="1" applyBorder="1" applyAlignment="1" applyProtection="1">
      <alignment horizontal="left"/>
    </xf>
    <xf numFmtId="0" fontId="1" fillId="0" borderId="27" xfId="0" applyFont="1" applyFill="1" applyBorder="1" applyAlignment="1" applyProtection="1">
      <alignment horizontal="center"/>
    </xf>
    <xf numFmtId="165" fontId="1" fillId="0" borderId="3" xfId="1" applyNumberFormat="1" applyFont="1" applyBorder="1" applyProtection="1"/>
    <xf numFmtId="165" fontId="1" fillId="0" borderId="6" xfId="1" applyNumberFormat="1" applyFont="1" applyFill="1" applyBorder="1" applyProtection="1">
      <protection locked="0"/>
    </xf>
    <xf numFmtId="165" fontId="1" fillId="0" borderId="16" xfId="0" applyNumberFormat="1" applyFont="1" applyBorder="1" applyProtection="1"/>
    <xf numFmtId="0" fontId="0" fillId="0" borderId="9" xfId="0" applyFill="1" applyBorder="1" applyProtection="1"/>
    <xf numFmtId="164" fontId="1" fillId="0" borderId="0" xfId="1" applyFont="1" applyFill="1" applyBorder="1" applyProtection="1"/>
    <xf numFmtId="0" fontId="2" fillId="0" borderId="0" xfId="0" applyFont="1" applyFill="1" applyBorder="1" applyAlignment="1" applyProtection="1">
      <alignment horizontal="left"/>
    </xf>
    <xf numFmtId="165" fontId="2" fillId="0" borderId="0" xfId="0" applyNumberFormat="1" applyFont="1" applyBorder="1" applyAlignment="1" applyProtection="1">
      <alignment horizontal="left"/>
    </xf>
    <xf numFmtId="0" fontId="1" fillId="0" borderId="0" xfId="0" applyFont="1" applyBorder="1" applyAlignment="1" applyProtection="1">
      <alignment horizontal="left"/>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1" fillId="0" borderId="0" xfId="0" applyFont="1" applyBorder="1" applyAlignment="1" applyProtection="1">
      <alignment horizontal="center"/>
    </xf>
    <xf numFmtId="0" fontId="2" fillId="0" borderId="15" xfId="0" applyFont="1" applyBorder="1" applyAlignment="1" applyProtection="1">
      <alignment horizontal="right"/>
    </xf>
    <xf numFmtId="0" fontId="2" fillId="0" borderId="0" xfId="0" applyFont="1" applyBorder="1" applyAlignment="1" applyProtection="1">
      <alignment horizontal="right"/>
    </xf>
    <xf numFmtId="0" fontId="2" fillId="0" borderId="27" xfId="0" applyFont="1" applyBorder="1" applyAlignment="1" applyProtection="1">
      <alignment horizontal="left"/>
    </xf>
    <xf numFmtId="0" fontId="1" fillId="0" borderId="0" xfId="0" applyFont="1" applyBorder="1" applyAlignment="1" applyProtection="1">
      <alignment horizontal="left"/>
    </xf>
    <xf numFmtId="0" fontId="2" fillId="0" borderId="0" xfId="0" applyFont="1" applyFill="1" applyBorder="1" applyAlignment="1" applyProtection="1">
      <alignment horizontal="left"/>
    </xf>
    <xf numFmtId="0" fontId="1" fillId="0" borderId="27" xfId="0" applyFont="1" applyBorder="1" applyAlignment="1" applyProtection="1">
      <alignment horizontal="left"/>
    </xf>
    <xf numFmtId="0" fontId="0" fillId="0" borderId="0" xfId="0" applyBorder="1" applyAlignment="1" applyProtection="1"/>
    <xf numFmtId="0" fontId="2" fillId="0" borderId="16" xfId="0" applyFont="1" applyBorder="1" applyAlignment="1" applyProtection="1"/>
    <xf numFmtId="0" fontId="2" fillId="0" borderId="27" xfId="0" applyFont="1" applyBorder="1" applyProtection="1"/>
    <xf numFmtId="0" fontId="2" fillId="0" borderId="27" xfId="0" applyFont="1" applyFill="1" applyBorder="1" applyProtection="1"/>
    <xf numFmtId="0" fontId="2" fillId="0" borderId="32" xfId="0" applyFont="1" applyBorder="1" applyAlignment="1" applyProtection="1"/>
    <xf numFmtId="0" fontId="0" fillId="0" borderId="37" xfId="0" applyBorder="1" applyProtection="1">
      <protection locked="0"/>
    </xf>
    <xf numFmtId="0" fontId="0" fillId="0" borderId="38" xfId="0" applyBorder="1" applyProtection="1">
      <protection locked="0"/>
    </xf>
    <xf numFmtId="0" fontId="12" fillId="0" borderId="0" xfId="0" applyFont="1" applyProtection="1"/>
    <xf numFmtId="0" fontId="0" fillId="0" borderId="0" xfId="0" applyAlignment="1" applyProtection="1"/>
    <xf numFmtId="0" fontId="0" fillId="0" borderId="16" xfId="0" applyBorder="1" applyAlignment="1" applyProtection="1"/>
    <xf numFmtId="49" fontId="2" fillId="0" borderId="9" xfId="0" applyNumberFormat="1" applyFont="1" applyBorder="1" applyAlignment="1" applyProtection="1">
      <alignment horizontal="right"/>
    </xf>
    <xf numFmtId="0" fontId="0" fillId="0" borderId="3" xfId="0" applyBorder="1" applyProtection="1"/>
    <xf numFmtId="0" fontId="14" fillId="0" borderId="0" xfId="0" applyFont="1"/>
    <xf numFmtId="0" fontId="14" fillId="0" borderId="0" xfId="0" applyFont="1" applyAlignment="1">
      <alignment wrapText="1"/>
    </xf>
    <xf numFmtId="0" fontId="0" fillId="0" borderId="0" xfId="0" applyAlignment="1">
      <alignment wrapText="1"/>
    </xf>
    <xf numFmtId="0" fontId="14" fillId="0" borderId="0" xfId="0" applyFont="1" applyAlignment="1"/>
    <xf numFmtId="0" fontId="15" fillId="0" borderId="0" xfId="0" applyFont="1" applyAlignment="1"/>
    <xf numFmtId="0" fontId="14" fillId="0" borderId="0" xfId="0" applyFont="1" applyAlignment="1">
      <alignment vertical="top"/>
    </xf>
    <xf numFmtId="0" fontId="15" fillId="0" borderId="0" xfId="0" applyFont="1" applyAlignment="1">
      <alignment vertical="top"/>
    </xf>
    <xf numFmtId="0" fontId="0" fillId="0" borderId="0" xfId="0" applyAlignment="1">
      <alignment vertical="top"/>
    </xf>
    <xf numFmtId="0" fontId="2" fillId="0" borderId="0" xfId="0" applyFont="1" applyFill="1" applyBorder="1" applyAlignment="1" applyProtection="1">
      <alignment horizontal="left"/>
    </xf>
    <xf numFmtId="0" fontId="2"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2" fillId="0" borderId="0" xfId="0" applyFont="1" applyBorder="1" applyAlignment="1" applyProtection="1">
      <alignment horizontal="left"/>
    </xf>
    <xf numFmtId="0" fontId="2" fillId="0" borderId="9" xfId="0" applyFont="1" applyBorder="1" applyAlignment="1" applyProtection="1">
      <alignment horizontal="left"/>
    </xf>
    <xf numFmtId="0" fontId="1"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0" xfId="0" applyFont="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0" borderId="27" xfId="0" applyFont="1" applyBorder="1" applyAlignment="1" applyProtection="1">
      <alignment horizontal="left"/>
    </xf>
    <xf numFmtId="0" fontId="2" fillId="0" borderId="15" xfId="0" applyFont="1" applyBorder="1" applyAlignment="1" applyProtection="1">
      <alignment horizontal="right"/>
    </xf>
    <xf numFmtId="0" fontId="8" fillId="0" borderId="15" xfId="0" applyFont="1" applyBorder="1" applyAlignment="1" applyProtection="1">
      <alignment horizontal="left"/>
    </xf>
    <xf numFmtId="0" fontId="2" fillId="0" borderId="0" xfId="0" applyFont="1" applyBorder="1" applyAlignment="1" applyProtection="1">
      <alignment horizontal="right"/>
    </xf>
    <xf numFmtId="0" fontId="8" fillId="0" borderId="0" xfId="0" applyFont="1" applyBorder="1" applyAlignment="1" applyProtection="1">
      <alignment horizontal="left"/>
      <protection locked="0"/>
    </xf>
    <xf numFmtId="14" fontId="8" fillId="0" borderId="0"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5" fillId="0" borderId="15" xfId="0" applyFont="1" applyBorder="1" applyAlignment="1" applyProtection="1">
      <alignment horizontal="center"/>
    </xf>
    <xf numFmtId="0" fontId="5" fillId="0" borderId="0" xfId="0" applyFont="1" applyBorder="1" applyAlignment="1" applyProtection="1">
      <alignment horizontal="center"/>
    </xf>
    <xf numFmtId="0" fontId="2" fillId="0" borderId="3" xfId="0" applyFont="1" applyBorder="1" applyAlignment="1" applyProtection="1">
      <alignment horizontal="left"/>
    </xf>
    <xf numFmtId="0" fontId="8" fillId="0" borderId="3" xfId="0" applyFont="1" applyBorder="1" applyAlignment="1" applyProtection="1">
      <alignment horizontal="left"/>
    </xf>
    <xf numFmtId="0" fontId="2" fillId="0" borderId="0" xfId="0" applyFont="1" applyBorder="1" applyAlignment="1" applyProtection="1">
      <alignment horizontal="left"/>
      <protection locked="0"/>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8" fillId="0" borderId="0" xfId="0" applyFont="1" applyBorder="1" applyAlignment="1" applyProtection="1">
      <alignment horizontal="left"/>
    </xf>
    <xf numFmtId="0" fontId="2" fillId="0" borderId="0" xfId="0" applyFont="1" applyFill="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1" fillId="0" borderId="1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0" xfId="0" applyFont="1" applyBorder="1" applyAlignment="1" applyProtection="1">
      <alignment horizontal="left"/>
    </xf>
    <xf numFmtId="0" fontId="1" fillId="0" borderId="27" xfId="0" applyFont="1" applyBorder="1" applyAlignment="1" applyProtection="1">
      <alignment horizontal="left"/>
    </xf>
    <xf numFmtId="0" fontId="1" fillId="0" borderId="0" xfId="0" applyFont="1" applyBorder="1" applyAlignment="1" applyProtection="1">
      <alignment horizontal="left" wrapText="1"/>
    </xf>
    <xf numFmtId="0" fontId="1" fillId="0" borderId="16" xfId="0" applyFont="1" applyBorder="1" applyAlignment="1" applyProtection="1">
      <alignment horizontal="left" wrapText="1"/>
    </xf>
    <xf numFmtId="0" fontId="2" fillId="2" borderId="22" xfId="0" applyFont="1" applyFill="1" applyBorder="1" applyAlignment="1" applyProtection="1">
      <alignment horizontal="left"/>
    </xf>
    <xf numFmtId="0" fontId="2" fillId="2" borderId="1" xfId="0" applyFont="1" applyFill="1" applyBorder="1" applyAlignment="1" applyProtection="1">
      <alignment horizontal="left"/>
    </xf>
    <xf numFmtId="0" fontId="2" fillId="2" borderId="23" xfId="0" applyFont="1" applyFill="1" applyBorder="1" applyAlignment="1" applyProtection="1">
      <alignment horizontal="left"/>
    </xf>
    <xf numFmtId="0" fontId="1" fillId="0" borderId="9" xfId="0" applyFont="1" applyBorder="1" applyAlignment="1" applyProtection="1">
      <alignment horizontal="left" wrapText="1"/>
    </xf>
    <xf numFmtId="0" fontId="1" fillId="0" borderId="27" xfId="0" applyFont="1" applyBorder="1" applyAlignment="1" applyProtection="1">
      <alignment horizontal="left" wrapText="1"/>
    </xf>
    <xf numFmtId="0" fontId="1" fillId="0" borderId="9" xfId="0" applyFont="1" applyBorder="1" applyAlignment="1" applyProtection="1">
      <alignment horizontal="left"/>
    </xf>
    <xf numFmtId="0" fontId="1" fillId="0" borderId="31"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1" fillId="0" borderId="32" xfId="0" applyFont="1" applyBorder="1" applyAlignment="1" applyProtection="1">
      <alignment horizontal="left" vertical="top" wrapText="1"/>
    </xf>
    <xf numFmtId="0" fontId="1" fillId="0" borderId="35" xfId="0" applyFont="1" applyBorder="1" applyAlignment="1" applyProtection="1">
      <alignment horizontal="center"/>
    </xf>
    <xf numFmtId="0" fontId="1" fillId="0" borderId="6" xfId="0" applyFont="1" applyBorder="1" applyAlignment="1" applyProtection="1">
      <alignment horizontal="center"/>
    </xf>
    <xf numFmtId="0" fontId="1" fillId="0" borderId="33" xfId="0" applyFont="1" applyBorder="1" applyAlignment="1" applyProtection="1">
      <alignment horizontal="center"/>
    </xf>
    <xf numFmtId="0" fontId="1" fillId="0" borderId="28"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30" xfId="0" applyFont="1" applyBorder="1" applyAlignment="1" applyProtection="1">
      <alignment horizontal="center" wrapText="1"/>
    </xf>
    <xf numFmtId="0" fontId="2" fillId="0" borderId="1" xfId="0" applyFont="1" applyBorder="1" applyAlignment="1" applyProtection="1">
      <alignment horizontal="center"/>
    </xf>
    <xf numFmtId="165" fontId="1" fillId="0" borderId="1" xfId="1" applyNumberFormat="1" applyFont="1" applyBorder="1" applyAlignment="1" applyProtection="1">
      <alignment horizontal="right"/>
      <protection locked="0"/>
    </xf>
    <xf numFmtId="165" fontId="1" fillId="0" borderId="23" xfId="1" applyNumberFormat="1" applyFont="1" applyBorder="1" applyAlignment="1" applyProtection="1">
      <alignment horizontal="right"/>
      <protection locked="0"/>
    </xf>
    <xf numFmtId="165" fontId="1" fillId="0" borderId="8" xfId="1" applyNumberFormat="1" applyFont="1" applyBorder="1" applyAlignment="1" applyProtection="1">
      <alignment horizontal="right"/>
      <protection locked="0"/>
    </xf>
    <xf numFmtId="165" fontId="1" fillId="0" borderId="24" xfId="1" applyNumberFormat="1" applyFont="1" applyBorder="1" applyAlignment="1" applyProtection="1">
      <alignment horizontal="right"/>
      <protection locked="0"/>
    </xf>
    <xf numFmtId="0" fontId="1" fillId="0" borderId="1"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2" fillId="0" borderId="23" xfId="0" applyFont="1" applyBorder="1" applyAlignment="1" applyProtection="1">
      <alignment horizontal="center"/>
    </xf>
    <xf numFmtId="0" fontId="2" fillId="2" borderId="1" xfId="0" applyFont="1" applyFill="1" applyBorder="1" applyAlignment="1" applyProtection="1">
      <alignment horizontal="left" wrapText="1"/>
    </xf>
    <xf numFmtId="0" fontId="2" fillId="2" borderId="23" xfId="0" applyFont="1" applyFill="1" applyBorder="1" applyAlignment="1" applyProtection="1">
      <alignment horizontal="left" wrapText="1"/>
    </xf>
    <xf numFmtId="0" fontId="1" fillId="0" borderId="22"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2" fillId="0" borderId="22" xfId="0" applyFont="1" applyBorder="1" applyAlignment="1" applyProtection="1">
      <alignment horizontal="left"/>
    </xf>
    <xf numFmtId="0" fontId="2" fillId="0" borderId="1" xfId="0" applyFont="1" applyBorder="1" applyAlignment="1" applyProtection="1">
      <alignment horizontal="left"/>
    </xf>
    <xf numFmtId="0" fontId="2" fillId="0" borderId="8" xfId="0" applyFont="1" applyBorder="1" applyAlignment="1" applyProtection="1">
      <alignment horizontal="left"/>
    </xf>
    <xf numFmtId="0" fontId="2" fillId="0" borderId="21" xfId="0" applyFont="1" applyBorder="1" applyAlignment="1" applyProtection="1">
      <alignment horizontal="left"/>
    </xf>
    <xf numFmtId="0" fontId="2" fillId="0" borderId="17" xfId="0" applyFont="1" applyBorder="1" applyAlignment="1" applyProtection="1">
      <alignment horizontal="left"/>
    </xf>
    <xf numFmtId="0" fontId="2" fillId="0" borderId="18" xfId="0" applyFont="1" applyBorder="1" applyAlignment="1" applyProtection="1">
      <alignment horizontal="left"/>
    </xf>
    <xf numFmtId="0" fontId="2" fillId="0" borderId="36" xfId="0" applyFont="1" applyBorder="1" applyAlignment="1" applyProtection="1">
      <alignment horizontal="left"/>
    </xf>
    <xf numFmtId="165" fontId="1" fillId="0" borderId="20" xfId="1" applyNumberFormat="1" applyFont="1" applyBorder="1" applyAlignment="1" applyProtection="1">
      <alignment horizontal="right"/>
    </xf>
    <xf numFmtId="165" fontId="1" fillId="0" borderId="19" xfId="1" applyNumberFormat="1" applyFont="1" applyBorder="1" applyAlignment="1" applyProtection="1">
      <alignment horizontal="right"/>
    </xf>
    <xf numFmtId="0" fontId="3" fillId="0" borderId="16" xfId="0" applyFont="1" applyBorder="1" applyAlignment="1" applyProtection="1">
      <alignment horizontal="center" vertical="center"/>
    </xf>
    <xf numFmtId="0" fontId="2" fillId="0" borderId="19" xfId="0" applyFont="1" applyBorder="1" applyAlignment="1" applyProtection="1">
      <alignment horizontal="left"/>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35" xfId="0" applyFont="1" applyBorder="1" applyAlignment="1" applyProtection="1">
      <alignment horizontal="left"/>
    </xf>
    <xf numFmtId="0" fontId="2" fillId="0" borderId="6" xfId="0" applyFont="1" applyBorder="1" applyAlignment="1" applyProtection="1">
      <alignment horizontal="left"/>
    </xf>
    <xf numFmtId="0" fontId="1" fillId="0" borderId="5"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2" fillId="2" borderId="22" xfId="0" applyFont="1" applyFill="1" applyBorder="1" applyAlignment="1" applyProtection="1"/>
    <xf numFmtId="0" fontId="2" fillId="2" borderId="1" xfId="0" applyFont="1" applyFill="1" applyBorder="1" applyAlignment="1" applyProtection="1"/>
    <xf numFmtId="0" fontId="2" fillId="2" borderId="24" xfId="0" applyFont="1" applyFill="1" applyBorder="1" applyAlignment="1" applyProtection="1"/>
    <xf numFmtId="0" fontId="14" fillId="0" borderId="0" xfId="0" applyFont="1" applyAlignment="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0</xdr:row>
      <xdr:rowOff>8466</xdr:rowOff>
    </xdr:from>
    <xdr:to>
      <xdr:col>3</xdr:col>
      <xdr:colOff>118533</xdr:colOff>
      <xdr:row>4</xdr:row>
      <xdr:rowOff>25399</xdr:rowOff>
    </xdr:to>
    <xdr:pic>
      <xdr:nvPicPr>
        <xdr:cNvPr id="2" name="Picture 1">
          <a:extLst>
            <a:ext uri="{FF2B5EF4-FFF2-40B4-BE49-F238E27FC236}">
              <a16:creationId xmlns:a16="http://schemas.microsoft.com/office/drawing/2014/main" id="{2F74FB80-06FE-4DAB-B695-85DAA0FFE6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4" y="8466"/>
          <a:ext cx="1286932" cy="787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88053</xdr:colOff>
          <xdr:row>3</xdr:row>
          <xdr:rowOff>185421</xdr:rowOff>
        </xdr:from>
        <xdr:to>
          <xdr:col>1</xdr:col>
          <xdr:colOff>716280</xdr:colOff>
          <xdr:row>5</xdr:row>
          <xdr:rowOff>5927</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495CCF0F-346E-4494-8ACC-892D12194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424180</xdr:colOff>
          <xdr:row>3</xdr:row>
          <xdr:rowOff>191347</xdr:rowOff>
        </xdr:from>
        <xdr:to>
          <xdr:col>6</xdr:col>
          <xdr:colOff>203200</xdr:colOff>
          <xdr:row>5</xdr:row>
          <xdr:rowOff>19473</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2413ACFB-D00F-4B6C-B49E-C5E387F77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467360</xdr:colOff>
          <xdr:row>3</xdr:row>
          <xdr:rowOff>184574</xdr:rowOff>
        </xdr:from>
        <xdr:to>
          <xdr:col>10</xdr:col>
          <xdr:colOff>590974</xdr:colOff>
          <xdr:row>5</xdr:row>
          <xdr:rowOff>5080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C8A5F7A3-7F10-46A0-BA5D-E06632462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167639</xdr:colOff>
      <xdr:row>0</xdr:row>
      <xdr:rowOff>0</xdr:rowOff>
    </xdr:from>
    <xdr:to>
      <xdr:col>9</xdr:col>
      <xdr:colOff>586739</xdr:colOff>
      <xdr:row>0</xdr:row>
      <xdr:rowOff>1016000</xdr:rowOff>
    </xdr:to>
    <xdr:pic>
      <xdr:nvPicPr>
        <xdr:cNvPr id="4" name="Picture 3">
          <a:extLst>
            <a:ext uri="{FF2B5EF4-FFF2-40B4-BE49-F238E27FC236}">
              <a16:creationId xmlns:a16="http://schemas.microsoft.com/office/drawing/2014/main" id="{66894C8F-327A-4DEA-A27B-DC62D3F8FF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399" y="0"/>
          <a:ext cx="1379220" cy="10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464820</xdr:colOff>
      <xdr:row>2</xdr:row>
      <xdr:rowOff>30480</xdr:rowOff>
    </xdr:to>
    <xdr:pic>
      <xdr:nvPicPr>
        <xdr:cNvPr id="3" name="Picture 2">
          <a:extLst>
            <a:ext uri="{FF2B5EF4-FFF2-40B4-BE49-F238E27FC236}">
              <a16:creationId xmlns:a16="http://schemas.microsoft.com/office/drawing/2014/main" id="{AD2ADBA7-BFDB-4C2E-8AA5-830D44A2F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38100"/>
          <a:ext cx="1089660" cy="784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0"/>
  <sheetViews>
    <sheetView showGridLines="0" zoomScale="90" zoomScaleNormal="90" workbookViewId="0">
      <selection activeCell="C7" sqref="C7:H7"/>
    </sheetView>
  </sheetViews>
  <sheetFormatPr defaultColWidth="9.109375" defaultRowHeight="14.4" x14ac:dyDescent="0.3"/>
  <cols>
    <col min="1" max="1" width="1.6640625" style="25" customWidth="1"/>
    <col min="2" max="2" width="12.44140625" style="25" customWidth="1"/>
    <col min="3" max="3" width="9" style="25" customWidth="1"/>
    <col min="4" max="4" width="8.44140625" style="25" customWidth="1"/>
    <col min="5" max="5" width="8.5546875" style="25" customWidth="1"/>
    <col min="6" max="6" width="5.6640625" style="25" customWidth="1"/>
    <col min="7" max="8" width="8" style="25" customWidth="1"/>
    <col min="9" max="9" width="8.109375" style="25" customWidth="1"/>
    <col min="10" max="11" width="9.109375" style="25" customWidth="1"/>
    <col min="12" max="12" width="5.6640625" style="25" customWidth="1"/>
    <col min="13" max="13" width="12" style="25" customWidth="1"/>
    <col min="14" max="14" width="1.6640625" style="25" customWidth="1"/>
    <col min="15" max="15" width="15.5546875" style="25" customWidth="1"/>
    <col min="16" max="16" width="9.109375" style="25"/>
    <col min="17" max="17" width="5.88671875" style="25" customWidth="1"/>
    <col min="18" max="18" width="11.109375" style="25" customWidth="1"/>
    <col min="19" max="19" width="3.88671875" style="25" customWidth="1"/>
    <col min="20" max="20" width="15.5546875" style="25" customWidth="1"/>
    <col min="21" max="21" width="9.109375" style="25"/>
    <col min="22" max="22" width="5.88671875" style="25" customWidth="1"/>
    <col min="23" max="23" width="11.44140625" style="25" customWidth="1"/>
    <col min="24" max="16384" width="9.109375" style="25"/>
  </cols>
  <sheetData>
    <row r="1" spans="1:26" ht="15" customHeight="1" x14ac:dyDescent="0.3">
      <c r="A1" s="78"/>
      <c r="B1" s="10"/>
      <c r="C1" s="10"/>
      <c r="D1" s="10"/>
      <c r="E1" s="163" t="s">
        <v>23</v>
      </c>
      <c r="F1" s="163"/>
      <c r="G1" s="163"/>
      <c r="H1" s="163"/>
      <c r="I1" s="163"/>
      <c r="J1" s="157"/>
      <c r="K1" s="157"/>
      <c r="L1" s="158"/>
      <c r="M1" s="158"/>
      <c r="N1" s="87"/>
      <c r="O1" s="116"/>
      <c r="P1" s="16"/>
      <c r="Q1" s="16"/>
      <c r="R1" s="16"/>
      <c r="S1" s="38"/>
      <c r="T1" s="116"/>
      <c r="U1" s="16"/>
      <c r="V1" s="16"/>
      <c r="W1" s="16"/>
    </row>
    <row r="2" spans="1:26" ht="15.75" customHeight="1" x14ac:dyDescent="0.3">
      <c r="A2" s="45"/>
      <c r="B2" s="11"/>
      <c r="C2" s="11"/>
      <c r="D2" s="11"/>
      <c r="E2" s="164"/>
      <c r="F2" s="164"/>
      <c r="G2" s="164"/>
      <c r="H2" s="164"/>
      <c r="I2" s="164"/>
      <c r="J2" s="159" t="s">
        <v>4</v>
      </c>
      <c r="K2" s="159"/>
      <c r="L2" s="161"/>
      <c r="M2" s="162"/>
      <c r="N2" s="102"/>
      <c r="O2" s="18"/>
      <c r="P2" s="65"/>
      <c r="Q2" s="65"/>
      <c r="R2" s="65"/>
      <c r="S2" s="38"/>
      <c r="T2" s="55"/>
      <c r="U2" s="65"/>
      <c r="V2" s="65"/>
      <c r="W2" s="65"/>
    </row>
    <row r="3" spans="1:26" x14ac:dyDescent="0.3">
      <c r="A3" s="45"/>
      <c r="B3" s="12"/>
      <c r="C3" s="12"/>
      <c r="D3" s="12"/>
      <c r="E3" s="152" t="s">
        <v>24</v>
      </c>
      <c r="F3" s="152"/>
      <c r="G3" s="152"/>
      <c r="H3" s="152"/>
      <c r="I3" s="152"/>
      <c r="J3" s="12"/>
      <c r="K3" s="12"/>
      <c r="L3" s="12"/>
      <c r="M3" s="12"/>
      <c r="N3" s="13"/>
      <c r="O3" s="116"/>
      <c r="P3" s="116"/>
      <c r="Q3" s="122"/>
      <c r="R3" s="18"/>
      <c r="S3" s="38"/>
      <c r="T3" s="116"/>
      <c r="U3" s="116"/>
      <c r="V3" s="122"/>
      <c r="W3" s="18"/>
      <c r="X3" s="38"/>
      <c r="Y3" s="38"/>
      <c r="Z3" s="38"/>
    </row>
    <row r="4" spans="1:26" ht="15" thickBot="1" x14ac:dyDescent="0.35">
      <c r="A4" s="46"/>
      <c r="B4" s="14"/>
      <c r="C4" s="14"/>
      <c r="D4" s="14"/>
      <c r="E4" s="14"/>
      <c r="F4" s="14"/>
      <c r="G4" s="14"/>
      <c r="H4" s="14"/>
      <c r="I4" s="14"/>
      <c r="J4" s="14"/>
      <c r="K4" s="14"/>
      <c r="L4" s="14"/>
      <c r="M4" s="14"/>
      <c r="N4" s="15"/>
      <c r="O4" s="19"/>
      <c r="P4" s="58"/>
      <c r="Q4" s="26"/>
      <c r="R4" s="55"/>
      <c r="S4" s="38"/>
      <c r="T4" s="28"/>
      <c r="U4" s="58"/>
      <c r="V4" s="26"/>
      <c r="W4" s="55"/>
      <c r="X4" s="38"/>
      <c r="Y4" s="38"/>
      <c r="Z4" s="38"/>
    </row>
    <row r="5" spans="1:26" ht="15.6" x14ac:dyDescent="0.3">
      <c r="A5" s="45"/>
      <c r="B5" s="11" t="s">
        <v>144</v>
      </c>
      <c r="C5" s="16"/>
      <c r="D5" s="11"/>
      <c r="F5" s="11" t="s">
        <v>145</v>
      </c>
      <c r="G5" s="16"/>
      <c r="H5" s="16"/>
      <c r="I5" s="16"/>
      <c r="K5" s="11" t="s">
        <v>146</v>
      </c>
      <c r="L5" s="16"/>
      <c r="M5" s="16"/>
      <c r="N5" s="103"/>
      <c r="O5" s="19"/>
      <c r="P5" s="58"/>
      <c r="Q5" s="26"/>
      <c r="R5" s="55"/>
      <c r="S5" s="38"/>
      <c r="T5" s="28"/>
      <c r="U5" s="58"/>
      <c r="V5" s="26"/>
      <c r="W5" s="55"/>
      <c r="X5" s="38"/>
      <c r="Y5" s="38"/>
      <c r="Z5" s="38"/>
    </row>
    <row r="6" spans="1:26" x14ac:dyDescent="0.3">
      <c r="A6" s="45"/>
      <c r="B6" s="16"/>
      <c r="C6" s="16"/>
      <c r="D6" s="16"/>
      <c r="E6" s="16"/>
      <c r="F6" s="16"/>
      <c r="G6" s="16"/>
      <c r="H6" s="16"/>
      <c r="I6" s="16"/>
      <c r="J6" s="16"/>
      <c r="K6" s="16"/>
      <c r="L6" s="16"/>
      <c r="M6" s="16"/>
      <c r="N6" s="103"/>
      <c r="O6" s="19"/>
      <c r="P6" s="58"/>
      <c r="Q6" s="26"/>
      <c r="R6" s="55"/>
      <c r="S6" s="38"/>
      <c r="T6" s="55"/>
      <c r="U6" s="41"/>
      <c r="V6" s="62"/>
      <c r="W6" s="57"/>
      <c r="X6" s="38"/>
      <c r="Y6" s="38"/>
      <c r="Z6" s="38"/>
    </row>
    <row r="7" spans="1:26" ht="15.6" x14ac:dyDescent="0.3">
      <c r="A7" s="45"/>
      <c r="B7" s="12" t="s">
        <v>91</v>
      </c>
      <c r="C7" s="167"/>
      <c r="D7" s="167"/>
      <c r="E7" s="167"/>
      <c r="F7" s="167"/>
      <c r="G7" s="167"/>
      <c r="H7" s="167"/>
      <c r="I7" s="165"/>
      <c r="J7" s="165"/>
      <c r="K7" s="166"/>
      <c r="L7" s="166"/>
      <c r="M7" s="166"/>
      <c r="N7" s="104"/>
      <c r="O7" s="18"/>
      <c r="P7" s="41"/>
      <c r="Q7" s="62"/>
      <c r="R7" s="57"/>
      <c r="S7" s="38"/>
      <c r="T7" s="18"/>
      <c r="U7" s="41"/>
      <c r="V7" s="62"/>
      <c r="W7" s="57"/>
      <c r="X7" s="38"/>
      <c r="Y7" s="38"/>
      <c r="Z7" s="38"/>
    </row>
    <row r="8" spans="1:26" ht="15.6" x14ac:dyDescent="0.3">
      <c r="A8" s="45"/>
      <c r="B8" s="12" t="s">
        <v>3</v>
      </c>
      <c r="C8" s="160"/>
      <c r="D8" s="160"/>
      <c r="E8" s="160"/>
      <c r="F8" s="160"/>
      <c r="G8" s="160"/>
      <c r="H8" s="160"/>
      <c r="I8" s="12" t="s">
        <v>63</v>
      </c>
      <c r="J8" s="16"/>
      <c r="K8" s="16"/>
      <c r="L8" s="16"/>
      <c r="M8" s="12" t="s">
        <v>64</v>
      </c>
      <c r="N8" s="13"/>
      <c r="O8" s="18"/>
      <c r="P8" s="41"/>
      <c r="Q8" s="62"/>
      <c r="R8" s="57"/>
      <c r="S8" s="38"/>
      <c r="T8" s="18"/>
      <c r="U8" s="41"/>
      <c r="V8" s="62"/>
      <c r="W8" s="57"/>
      <c r="X8" s="38"/>
      <c r="Y8" s="38"/>
      <c r="Z8" s="38"/>
    </row>
    <row r="9" spans="1:26" ht="15.6" x14ac:dyDescent="0.3">
      <c r="A9" s="45"/>
      <c r="B9" s="12" t="s">
        <v>25</v>
      </c>
      <c r="C9" s="160"/>
      <c r="D9" s="160"/>
      <c r="E9" s="160"/>
      <c r="F9" s="160"/>
      <c r="G9" s="160"/>
      <c r="H9" s="160"/>
      <c r="I9" s="12"/>
      <c r="J9" s="12"/>
      <c r="K9" s="12"/>
      <c r="L9" s="12"/>
      <c r="M9" s="12"/>
      <c r="N9" s="13"/>
      <c r="O9" s="18"/>
      <c r="P9" s="41"/>
      <c r="Q9" s="62"/>
      <c r="R9" s="57"/>
      <c r="S9" s="38"/>
      <c r="T9" s="56"/>
      <c r="U9" s="41"/>
      <c r="V9" s="62"/>
      <c r="W9" s="57"/>
      <c r="X9" s="38"/>
      <c r="Y9" s="38"/>
      <c r="Z9" s="38"/>
    </row>
    <row r="10" spans="1:26" ht="15.6" x14ac:dyDescent="0.3">
      <c r="A10" s="45"/>
      <c r="B10" s="12"/>
      <c r="C10" s="171"/>
      <c r="D10" s="171"/>
      <c r="E10" s="171"/>
      <c r="F10" s="171"/>
      <c r="G10" s="171"/>
      <c r="H10" s="171"/>
      <c r="I10" s="17"/>
      <c r="J10" s="17"/>
      <c r="K10" s="17"/>
      <c r="L10" s="17"/>
      <c r="M10" s="17"/>
      <c r="N10" s="103"/>
      <c r="O10" s="56"/>
      <c r="P10" s="41"/>
      <c r="Q10" s="62"/>
      <c r="R10" s="57"/>
      <c r="S10" s="38"/>
      <c r="T10" s="56"/>
      <c r="U10" s="41"/>
      <c r="V10" s="62"/>
      <c r="W10" s="57"/>
      <c r="X10" s="38"/>
      <c r="Y10" s="38"/>
      <c r="Z10" s="38"/>
    </row>
    <row r="11" spans="1:26" ht="15" thickBot="1" x14ac:dyDescent="0.35">
      <c r="A11" s="45"/>
      <c r="B11" s="152"/>
      <c r="C11" s="152"/>
      <c r="D11" s="152"/>
      <c r="E11" s="152"/>
      <c r="F11" s="152"/>
      <c r="G11" s="152"/>
      <c r="H11" s="152"/>
      <c r="I11" s="12" t="s">
        <v>65</v>
      </c>
      <c r="J11" s="12"/>
      <c r="K11" s="12"/>
      <c r="L11" s="12"/>
      <c r="M11" s="12" t="s">
        <v>64</v>
      </c>
      <c r="N11" s="13"/>
      <c r="O11" s="56"/>
      <c r="P11" s="41"/>
      <c r="Q11" s="62"/>
      <c r="R11" s="57"/>
      <c r="S11" s="38"/>
      <c r="T11" s="56"/>
      <c r="U11" s="57"/>
      <c r="V11" s="62"/>
      <c r="W11" s="57"/>
      <c r="X11" s="38"/>
      <c r="Y11" s="38"/>
      <c r="Z11" s="38"/>
    </row>
    <row r="12" spans="1:26" ht="15" thickBot="1" x14ac:dyDescent="0.35">
      <c r="A12" s="153" t="s">
        <v>1</v>
      </c>
      <c r="B12" s="154"/>
      <c r="C12" s="154"/>
      <c r="D12" s="154"/>
      <c r="E12" s="154"/>
      <c r="F12" s="154"/>
      <c r="G12" s="154"/>
      <c r="H12" s="154"/>
      <c r="I12" s="154"/>
      <c r="J12" s="154"/>
      <c r="K12" s="154"/>
      <c r="L12" s="154"/>
      <c r="M12" s="154"/>
      <c r="N12" s="155"/>
      <c r="O12" s="56"/>
      <c r="P12" s="57"/>
      <c r="Q12" s="62"/>
      <c r="R12" s="57"/>
      <c r="S12" s="38"/>
      <c r="T12" s="38"/>
      <c r="U12" s="38"/>
      <c r="V12" s="38"/>
      <c r="W12" s="38"/>
      <c r="X12" s="38"/>
      <c r="Y12" s="38"/>
      <c r="Z12" s="38"/>
    </row>
    <row r="13" spans="1:26" x14ac:dyDescent="0.3">
      <c r="A13" s="45"/>
      <c r="B13" s="172"/>
      <c r="C13" s="172"/>
      <c r="D13" s="172"/>
      <c r="E13" s="172"/>
      <c r="F13" s="172"/>
      <c r="G13" s="172"/>
      <c r="H13" s="172"/>
      <c r="I13" s="172"/>
      <c r="J13" s="172"/>
      <c r="K13" s="172"/>
      <c r="L13" s="172"/>
      <c r="M13" s="172"/>
      <c r="N13" s="85"/>
      <c r="O13" s="56"/>
      <c r="P13" s="57"/>
      <c r="Q13" s="62"/>
      <c r="R13" s="57"/>
      <c r="S13" s="38"/>
      <c r="T13" s="38"/>
      <c r="U13" s="38"/>
      <c r="V13" s="38"/>
      <c r="W13" s="38"/>
      <c r="X13" s="38"/>
      <c r="Y13" s="38"/>
      <c r="Z13" s="38"/>
    </row>
    <row r="14" spans="1:26" x14ac:dyDescent="0.3">
      <c r="A14" s="45"/>
      <c r="B14" s="84" t="s">
        <v>79</v>
      </c>
      <c r="C14" s="147" t="str">
        <f>IF('Income Calculations'!C3="","",'Income Calculations'!C3)</f>
        <v/>
      </c>
      <c r="D14" s="147"/>
      <c r="E14" s="147"/>
      <c r="F14" s="146" t="s">
        <v>5</v>
      </c>
      <c r="G14" s="146"/>
      <c r="H14" s="147" t="str">
        <f>IF('Income Calculations'!F3="","",'Income Calculations'!F3)</f>
        <v/>
      </c>
      <c r="I14" s="147"/>
      <c r="J14" s="147"/>
      <c r="K14" s="145" t="s">
        <v>6</v>
      </c>
      <c r="L14" s="145"/>
      <c r="M14" s="93">
        <f>IF('Income Calculations'!F9=0,0,'Income Calculations'!F9)</f>
        <v>0</v>
      </c>
      <c r="N14" s="85"/>
      <c r="O14" s="56"/>
      <c r="P14" s="66"/>
      <c r="Q14" s="38"/>
      <c r="R14" s="38"/>
      <c r="S14" s="38"/>
      <c r="T14" s="38"/>
      <c r="U14" s="38"/>
      <c r="V14" s="38"/>
      <c r="W14" s="38"/>
      <c r="X14" s="38"/>
      <c r="Y14" s="38"/>
      <c r="Z14" s="38"/>
    </row>
    <row r="15" spans="1:26" x14ac:dyDescent="0.3">
      <c r="A15" s="45"/>
      <c r="B15" s="84" t="s">
        <v>80</v>
      </c>
      <c r="C15" s="147" t="str">
        <f>IF('Income Calculations'!K3="","",'Income Calculations'!K3)</f>
        <v/>
      </c>
      <c r="D15" s="147"/>
      <c r="E15" s="147"/>
      <c r="F15" s="146" t="s">
        <v>5</v>
      </c>
      <c r="G15" s="146"/>
      <c r="H15" s="147" t="str">
        <f>IF('Income Calculations'!N3="","",'Income Calculations'!N3)</f>
        <v/>
      </c>
      <c r="I15" s="147"/>
      <c r="J15" s="147"/>
      <c r="K15" s="145" t="s">
        <v>6</v>
      </c>
      <c r="L15" s="145"/>
      <c r="M15" s="94">
        <f>IF('Income Calculations'!N9=0,0,'Income Calculations'!N9)</f>
        <v>0</v>
      </c>
      <c r="N15" s="85"/>
      <c r="O15" s="56"/>
      <c r="P15" s="66"/>
      <c r="Q15" s="38"/>
      <c r="R15" s="38"/>
      <c r="S15" s="38"/>
      <c r="T15" s="38"/>
      <c r="U15" s="38"/>
      <c r="V15" s="38"/>
      <c r="W15" s="38"/>
      <c r="X15" s="38"/>
      <c r="Y15" s="38"/>
      <c r="Z15" s="38"/>
    </row>
    <row r="16" spans="1:26" x14ac:dyDescent="0.3">
      <c r="A16" s="45"/>
      <c r="B16" s="84" t="s">
        <v>81</v>
      </c>
      <c r="C16" s="147" t="str">
        <f>IF('Income Calculations'!C13="","",'Income Calculations'!C13)</f>
        <v/>
      </c>
      <c r="D16" s="147"/>
      <c r="E16" s="147"/>
      <c r="F16" s="146" t="s">
        <v>5</v>
      </c>
      <c r="G16" s="146"/>
      <c r="H16" s="147" t="str">
        <f>IF('Income Calculations'!F13="","",'Income Calculations'!F13)</f>
        <v/>
      </c>
      <c r="I16" s="147"/>
      <c r="J16" s="147"/>
      <c r="K16" s="145" t="s">
        <v>6</v>
      </c>
      <c r="L16" s="145"/>
      <c r="M16" s="94">
        <f>IF('Income Calculations'!F19=0,0,'Income Calculations'!F19)</f>
        <v>0</v>
      </c>
      <c r="N16" s="85"/>
      <c r="O16" s="56"/>
      <c r="P16" s="66"/>
      <c r="Q16" s="38"/>
      <c r="R16" s="38"/>
      <c r="S16" s="38"/>
      <c r="T16" s="38"/>
      <c r="U16" s="38"/>
      <c r="V16" s="38"/>
      <c r="W16" s="38"/>
      <c r="X16" s="38"/>
      <c r="Y16" s="38"/>
      <c r="Z16" s="38"/>
    </row>
    <row r="17" spans="1:26" x14ac:dyDescent="0.3">
      <c r="A17" s="45"/>
      <c r="B17" s="84" t="s">
        <v>82</v>
      </c>
      <c r="C17" s="147" t="str">
        <f>IF('Income Calculations'!K13="","",'Income Calculations'!K13)</f>
        <v/>
      </c>
      <c r="D17" s="147"/>
      <c r="E17" s="147"/>
      <c r="F17" s="146" t="s">
        <v>5</v>
      </c>
      <c r="G17" s="146"/>
      <c r="H17" s="147" t="str">
        <f>IF('Income Calculations'!N13="","",'Income Calculations'!N13)</f>
        <v/>
      </c>
      <c r="I17" s="147"/>
      <c r="J17" s="147"/>
      <c r="K17" s="145" t="s">
        <v>6</v>
      </c>
      <c r="L17" s="145"/>
      <c r="M17" s="94">
        <f>IF('Income Calculations'!N19=0,0,'Income Calculations'!N19)</f>
        <v>0</v>
      </c>
      <c r="N17" s="85"/>
      <c r="O17" s="56"/>
      <c r="P17" s="66"/>
      <c r="Q17" s="38"/>
      <c r="R17" s="38"/>
      <c r="S17" s="38"/>
      <c r="T17" s="38"/>
      <c r="U17" s="38"/>
      <c r="V17" s="38"/>
      <c r="W17" s="38"/>
      <c r="X17" s="38"/>
      <c r="Y17" s="38"/>
      <c r="Z17" s="38"/>
    </row>
    <row r="18" spans="1:26" x14ac:dyDescent="0.3">
      <c r="A18" s="45"/>
      <c r="B18" s="113" t="s">
        <v>102</v>
      </c>
      <c r="C18" s="147" t="str">
        <f>IF('Income Calculations'!C23="","",'Income Calculations'!C23)</f>
        <v/>
      </c>
      <c r="D18" s="147"/>
      <c r="E18" s="147"/>
      <c r="F18" s="146" t="s">
        <v>5</v>
      </c>
      <c r="G18" s="146"/>
      <c r="H18" s="147" t="str">
        <f>IF('Income Calculations'!F23="","",'Income Calculations'!F23)</f>
        <v/>
      </c>
      <c r="I18" s="147"/>
      <c r="J18" s="147"/>
      <c r="K18" s="145" t="s">
        <v>6</v>
      </c>
      <c r="L18" s="145"/>
      <c r="M18" s="93">
        <f>IF('Income Calculations'!F29=0,0,'Income Calculations'!F29)</f>
        <v>0</v>
      </c>
      <c r="N18" s="85"/>
      <c r="O18" s="56"/>
      <c r="P18" s="66"/>
      <c r="Q18" s="38"/>
      <c r="R18" s="38"/>
      <c r="S18" s="38"/>
      <c r="T18" s="38"/>
      <c r="U18" s="38"/>
      <c r="V18" s="38"/>
      <c r="W18" s="38"/>
      <c r="X18" s="38"/>
      <c r="Y18" s="38"/>
      <c r="Z18" s="38"/>
    </row>
    <row r="19" spans="1:26" x14ac:dyDescent="0.3">
      <c r="A19" s="45"/>
      <c r="B19" s="113" t="s">
        <v>103</v>
      </c>
      <c r="C19" s="147" t="str">
        <f>IF('Income Calculations'!K23="","",'Income Calculations'!K23)</f>
        <v/>
      </c>
      <c r="D19" s="147"/>
      <c r="E19" s="147"/>
      <c r="F19" s="146" t="s">
        <v>5</v>
      </c>
      <c r="G19" s="146"/>
      <c r="H19" s="147" t="str">
        <f>IF('Income Calculations'!N23="","",'Income Calculations'!N23)</f>
        <v/>
      </c>
      <c r="I19" s="147"/>
      <c r="J19" s="147"/>
      <c r="K19" s="145" t="s">
        <v>6</v>
      </c>
      <c r="L19" s="145"/>
      <c r="M19" s="94">
        <f>IF('Income Calculations'!N29=0,0,'Income Calculations'!N29)</f>
        <v>0</v>
      </c>
      <c r="N19" s="85"/>
      <c r="O19" s="56"/>
      <c r="P19" s="66"/>
      <c r="Q19" s="38"/>
      <c r="R19" s="38"/>
      <c r="S19" s="38"/>
      <c r="T19" s="38"/>
      <c r="U19" s="38"/>
      <c r="V19" s="38"/>
      <c r="W19" s="38"/>
      <c r="X19" s="38"/>
      <c r="Y19" s="38"/>
      <c r="Z19" s="38"/>
    </row>
    <row r="20" spans="1:26" x14ac:dyDescent="0.3">
      <c r="A20" s="45"/>
      <c r="B20" s="12"/>
      <c r="C20" s="12"/>
      <c r="D20" s="53"/>
      <c r="E20" s="12"/>
      <c r="F20" s="12"/>
      <c r="G20" s="53"/>
      <c r="H20" s="12"/>
      <c r="I20" s="12"/>
      <c r="J20" s="53"/>
      <c r="K20" s="12"/>
      <c r="L20" s="12"/>
      <c r="M20" s="53"/>
      <c r="N20" s="70"/>
      <c r="O20" s="18"/>
      <c r="P20" s="41"/>
      <c r="Q20" s="62"/>
      <c r="R20" s="57"/>
      <c r="S20" s="38"/>
      <c r="T20" s="18"/>
      <c r="U20" s="41"/>
      <c r="V20" s="62"/>
      <c r="W20" s="57"/>
      <c r="X20" s="18"/>
      <c r="Y20" s="81"/>
      <c r="Z20" s="81"/>
    </row>
    <row r="21" spans="1:26" x14ac:dyDescent="0.3">
      <c r="A21" s="45"/>
      <c r="B21" s="108">
        <f>ROUND(SUM('Income Calculations'!F10,'Income Calculations'!N10,'Income Calculations'!F20,'Income Calculations'!N20,'Income Calculations'!F30,'Income Calculations'!N30),0)</f>
        <v>0</v>
      </c>
      <c r="C21" s="148" t="s">
        <v>0</v>
      </c>
      <c r="D21" s="148"/>
      <c r="E21" s="148"/>
      <c r="F21" s="16"/>
      <c r="G21" s="16"/>
      <c r="H21" s="12"/>
      <c r="I21" s="12"/>
      <c r="J21" s="12"/>
      <c r="K21" s="12"/>
      <c r="L21" s="12"/>
      <c r="M21" s="12"/>
      <c r="N21" s="103"/>
      <c r="O21" s="18"/>
      <c r="P21" s="41"/>
      <c r="Q21" s="62"/>
      <c r="R21" s="57"/>
      <c r="S21" s="38"/>
      <c r="T21" s="18"/>
      <c r="U21" s="41"/>
      <c r="V21" s="62"/>
      <c r="W21" s="57"/>
      <c r="X21" s="18"/>
      <c r="Y21" s="81"/>
      <c r="Z21" s="81"/>
    </row>
    <row r="22" spans="1:26" x14ac:dyDescent="0.3">
      <c r="A22" s="45"/>
      <c r="B22" s="109"/>
      <c r="C22" s="148" t="s">
        <v>8</v>
      </c>
      <c r="D22" s="148"/>
      <c r="E22" s="148"/>
      <c r="F22" s="16"/>
      <c r="G22" s="16"/>
      <c r="H22" s="12"/>
      <c r="I22" s="86"/>
      <c r="J22" s="86"/>
      <c r="K22" s="12"/>
      <c r="L22" s="86"/>
      <c r="M22" s="86"/>
      <c r="N22" s="103"/>
      <c r="O22" s="56"/>
      <c r="P22" s="41"/>
      <c r="Q22" s="62"/>
      <c r="R22" s="57"/>
      <c r="S22" s="38"/>
      <c r="T22" s="56"/>
      <c r="U22" s="41"/>
      <c r="V22" s="62"/>
      <c r="W22" s="57"/>
      <c r="X22" s="18"/>
      <c r="Y22" s="82"/>
      <c r="Z22" s="82"/>
    </row>
    <row r="23" spans="1:26" ht="15" thickBot="1" x14ac:dyDescent="0.35">
      <c r="A23" s="45"/>
      <c r="B23" s="2">
        <f>ROUNDDOWN(SUM(B21:B22),0)</f>
        <v>0</v>
      </c>
      <c r="C23" s="149" t="s">
        <v>9</v>
      </c>
      <c r="D23" s="148"/>
      <c r="E23" s="148"/>
      <c r="F23" s="16"/>
      <c r="G23" s="16"/>
      <c r="H23" s="12"/>
      <c r="I23" s="86"/>
      <c r="J23" s="86"/>
      <c r="K23" s="12"/>
      <c r="L23" s="86"/>
      <c r="M23" s="86"/>
      <c r="N23" s="103"/>
      <c r="O23" s="56"/>
      <c r="P23" s="41"/>
      <c r="Q23" s="62"/>
      <c r="R23" s="57"/>
      <c r="S23" s="81"/>
      <c r="T23" s="56"/>
      <c r="U23" s="41"/>
      <c r="V23" s="62"/>
      <c r="W23" s="57"/>
      <c r="X23" s="18"/>
      <c r="Y23" s="82"/>
      <c r="Z23" s="82"/>
    </row>
    <row r="24" spans="1:26" ht="15" thickBot="1" x14ac:dyDescent="0.35">
      <c r="A24" s="45"/>
      <c r="B24" s="54"/>
      <c r="C24" s="54"/>
      <c r="D24" s="54"/>
      <c r="E24" s="54"/>
      <c r="F24" s="16"/>
      <c r="G24" s="16"/>
      <c r="H24" s="12"/>
      <c r="I24" s="16"/>
      <c r="J24" s="60"/>
      <c r="K24" s="12"/>
      <c r="L24" s="16"/>
      <c r="M24" s="60"/>
      <c r="N24" s="103"/>
      <c r="O24" s="18"/>
      <c r="P24" s="82"/>
      <c r="Q24" s="82"/>
      <c r="R24" s="18"/>
      <c r="S24" s="82"/>
      <c r="T24" s="82"/>
      <c r="U24" s="18"/>
      <c r="V24" s="82"/>
      <c r="W24" s="82"/>
      <c r="X24" s="18"/>
      <c r="Y24" s="82"/>
      <c r="Z24" s="82"/>
    </row>
    <row r="25" spans="1:26" ht="15" thickBot="1" x14ac:dyDescent="0.35">
      <c r="A25" s="153" t="s">
        <v>10</v>
      </c>
      <c r="B25" s="154"/>
      <c r="C25" s="154"/>
      <c r="D25" s="154"/>
      <c r="E25" s="154"/>
      <c r="F25" s="154"/>
      <c r="G25" s="154"/>
      <c r="H25" s="154"/>
      <c r="I25" s="154"/>
      <c r="J25" s="154"/>
      <c r="K25" s="154"/>
      <c r="L25" s="154"/>
      <c r="M25" s="154"/>
      <c r="N25" s="155"/>
      <c r="O25" s="12"/>
      <c r="P25" s="12"/>
      <c r="Q25" s="12"/>
      <c r="R25" s="12"/>
      <c r="S25" s="12"/>
      <c r="T25" s="12"/>
      <c r="U25" s="12"/>
      <c r="V25" s="12"/>
      <c r="W25" s="12"/>
      <c r="X25" s="12"/>
      <c r="Y25" s="82"/>
      <c r="Z25" s="82"/>
    </row>
    <row r="26" spans="1:26" s="27" customFormat="1" x14ac:dyDescent="0.3">
      <c r="A26" s="111"/>
      <c r="B26" s="172"/>
      <c r="C26" s="172"/>
      <c r="D26" s="172"/>
      <c r="E26" s="172"/>
      <c r="F26" s="172"/>
      <c r="G26" s="172"/>
      <c r="H26" s="172"/>
      <c r="I26" s="172"/>
      <c r="J26" s="172"/>
      <c r="K26" s="172"/>
      <c r="L26" s="172"/>
      <c r="M26" s="172"/>
      <c r="N26" s="85"/>
      <c r="O26" s="12"/>
      <c r="P26" s="16"/>
      <c r="Q26" s="16"/>
      <c r="R26" s="16"/>
      <c r="S26" s="12"/>
      <c r="T26" s="12"/>
      <c r="U26" s="16"/>
      <c r="V26" s="16"/>
      <c r="W26" s="16"/>
      <c r="X26" s="12"/>
      <c r="Y26" s="12"/>
      <c r="Z26" s="53"/>
    </row>
    <row r="27" spans="1:26" ht="15" customHeight="1" x14ac:dyDescent="0.3">
      <c r="A27" s="45"/>
      <c r="B27" s="150"/>
      <c r="C27" s="150"/>
      <c r="D27" s="50">
        <v>0</v>
      </c>
      <c r="E27" s="148" t="s">
        <v>122</v>
      </c>
      <c r="F27" s="148"/>
      <c r="G27" s="148"/>
      <c r="H27" s="91"/>
      <c r="I27" s="168" t="s">
        <v>94</v>
      </c>
      <c r="J27" s="169"/>
      <c r="K27" s="169"/>
      <c r="L27" s="169"/>
      <c r="M27" s="170"/>
      <c r="N27" s="105"/>
      <c r="O27" s="12"/>
      <c r="P27" s="118"/>
      <c r="Q27" s="59"/>
      <c r="R27" s="12"/>
      <c r="S27" s="12"/>
      <c r="T27" s="12"/>
      <c r="U27" s="118"/>
      <c r="V27" s="59"/>
      <c r="W27" s="12"/>
      <c r="X27" s="12"/>
      <c r="Y27" s="12"/>
      <c r="Z27" s="53"/>
    </row>
    <row r="28" spans="1:26" x14ac:dyDescent="0.3">
      <c r="A28" s="45"/>
      <c r="B28" s="150"/>
      <c r="C28" s="150"/>
      <c r="D28" s="3">
        <f>SUM(D27)*480</f>
        <v>0</v>
      </c>
      <c r="E28" s="148" t="s">
        <v>96</v>
      </c>
      <c r="F28" s="148"/>
      <c r="G28" s="148"/>
      <c r="H28" s="92"/>
      <c r="I28" s="52">
        <f>IF('Disability-Medical Allowance'!J29&gt;0,'Disability-Medical Allowance'!J29, 0)</f>
        <v>0</v>
      </c>
      <c r="J28" s="89" t="s">
        <v>11</v>
      </c>
      <c r="K28" s="98"/>
      <c r="L28" s="98"/>
      <c r="M28" s="99"/>
      <c r="N28" s="105"/>
      <c r="O28" s="12"/>
      <c r="P28" s="60"/>
      <c r="Q28" s="59"/>
      <c r="R28" s="12"/>
      <c r="S28" s="12"/>
      <c r="T28" s="12"/>
      <c r="U28" s="60"/>
      <c r="V28" s="59"/>
      <c r="W28" s="12"/>
      <c r="X28" s="16"/>
      <c r="Y28" s="16"/>
      <c r="Z28" s="16"/>
    </row>
    <row r="29" spans="1:26" x14ac:dyDescent="0.3">
      <c r="A29" s="45"/>
      <c r="B29" s="150"/>
      <c r="C29" s="150"/>
      <c r="D29" s="29"/>
      <c r="E29" s="12" t="s">
        <v>92</v>
      </c>
      <c r="F29" s="12"/>
      <c r="G29" s="12"/>
      <c r="H29" s="90"/>
      <c r="I29" s="101">
        <v>400</v>
      </c>
      <c r="J29" s="89" t="s">
        <v>95</v>
      </c>
      <c r="K29" s="98"/>
      <c r="L29" s="98"/>
      <c r="M29" s="99"/>
      <c r="N29" s="106"/>
      <c r="O29" s="12"/>
      <c r="P29" s="60"/>
      <c r="Q29" s="63"/>
      <c r="R29" s="60"/>
      <c r="S29" s="16"/>
      <c r="T29" s="12"/>
      <c r="U29" s="60"/>
      <c r="V29" s="63"/>
      <c r="W29" s="60"/>
      <c r="X29" s="16"/>
      <c r="Y29" s="16"/>
      <c r="Z29" s="16"/>
    </row>
    <row r="30" spans="1:26" x14ac:dyDescent="0.3">
      <c r="A30" s="45"/>
      <c r="B30" s="150"/>
      <c r="C30" s="150"/>
      <c r="D30" s="30">
        <v>0</v>
      </c>
      <c r="E30" s="148" t="s">
        <v>14</v>
      </c>
      <c r="F30" s="148"/>
      <c r="G30" s="148"/>
      <c r="H30" s="112"/>
      <c r="I30" s="100">
        <f>IF('Disability-Medical Allowance'!J16&lt;0,0,'Disability-Medical Allowance'!J16)</f>
        <v>0</v>
      </c>
      <c r="J30" s="89" t="s">
        <v>26</v>
      </c>
      <c r="K30" s="98"/>
      <c r="L30" s="98"/>
      <c r="M30" s="99"/>
      <c r="N30" s="106"/>
      <c r="O30" s="12"/>
      <c r="P30" s="60"/>
      <c r="Q30" s="63"/>
      <c r="R30" s="60"/>
      <c r="S30" s="12"/>
      <c r="T30" s="12"/>
      <c r="U30" s="60"/>
      <c r="V30" s="63"/>
      <c r="W30" s="60"/>
      <c r="X30" s="16"/>
      <c r="Y30" s="16"/>
      <c r="Z30" s="16"/>
    </row>
    <row r="31" spans="1:26" ht="15" thickBot="1" x14ac:dyDescent="0.35">
      <c r="A31" s="45"/>
      <c r="B31" s="150"/>
      <c r="C31" s="150"/>
      <c r="D31" s="150"/>
      <c r="E31" s="150"/>
      <c r="F31" s="150"/>
      <c r="G31" s="150"/>
      <c r="H31" s="90"/>
      <c r="I31" s="96"/>
      <c r="J31" s="97"/>
      <c r="K31" s="95"/>
      <c r="L31" s="95"/>
      <c r="M31" s="95"/>
      <c r="N31" s="106"/>
      <c r="O31" s="83"/>
      <c r="P31" s="60"/>
      <c r="Q31" s="64"/>
      <c r="R31" s="60"/>
      <c r="S31" s="12"/>
      <c r="T31" s="83"/>
      <c r="U31" s="60"/>
      <c r="V31" s="64"/>
      <c r="W31" s="60"/>
      <c r="X31" s="16"/>
      <c r="Y31" s="16"/>
      <c r="Z31" s="16"/>
    </row>
    <row r="32" spans="1:26" ht="15" thickBot="1" x14ac:dyDescent="0.35">
      <c r="A32" s="45"/>
      <c r="B32" s="4">
        <f>SUM(D28,D29,D30,I28,I29,I30)</f>
        <v>400</v>
      </c>
      <c r="C32" s="149" t="s">
        <v>12</v>
      </c>
      <c r="D32" s="148"/>
      <c r="E32" s="150"/>
      <c r="F32" s="150"/>
      <c r="G32" s="150"/>
      <c r="H32" s="150"/>
      <c r="I32" s="150"/>
      <c r="J32" s="150"/>
      <c r="K32" s="150"/>
      <c r="L32" s="150"/>
      <c r="M32" s="150"/>
      <c r="N32" s="107"/>
      <c r="O32" s="83"/>
      <c r="P32" s="60"/>
      <c r="Q32" s="61"/>
      <c r="R32" s="60"/>
      <c r="S32" s="16"/>
      <c r="T32" s="83"/>
      <c r="U32" s="60"/>
      <c r="V32" s="61"/>
      <c r="W32" s="60"/>
      <c r="X32" s="16"/>
      <c r="Y32" s="16"/>
      <c r="Z32" s="16"/>
    </row>
    <row r="33" spans="1:26" ht="15" thickBot="1" x14ac:dyDescent="0.35">
      <c r="A33" s="45"/>
      <c r="B33" s="150"/>
      <c r="C33" s="150"/>
      <c r="D33" s="150"/>
      <c r="E33" s="150"/>
      <c r="F33" s="150"/>
      <c r="G33" s="150"/>
      <c r="H33" s="150"/>
      <c r="I33" s="150"/>
      <c r="J33" s="150"/>
      <c r="K33" s="150"/>
      <c r="L33" s="150"/>
      <c r="M33" s="150"/>
      <c r="N33" s="107"/>
      <c r="O33" s="12"/>
      <c r="P33" s="16"/>
      <c r="Q33" s="16"/>
      <c r="R33" s="16"/>
      <c r="S33" s="12"/>
      <c r="T33" s="12"/>
      <c r="U33" s="16"/>
      <c r="V33" s="16"/>
      <c r="W33" s="16"/>
      <c r="X33" s="38"/>
      <c r="Y33" s="38"/>
      <c r="Z33" s="38"/>
    </row>
    <row r="34" spans="1:26" ht="15" thickBot="1" x14ac:dyDescent="0.35">
      <c r="A34" s="153" t="s">
        <v>13</v>
      </c>
      <c r="B34" s="154"/>
      <c r="C34" s="154"/>
      <c r="D34" s="154"/>
      <c r="E34" s="154"/>
      <c r="F34" s="154"/>
      <c r="G34" s="154"/>
      <c r="H34" s="154"/>
      <c r="I34" s="154"/>
      <c r="J34" s="154"/>
      <c r="K34" s="154"/>
      <c r="L34" s="154"/>
      <c r="M34" s="154"/>
      <c r="N34" s="155"/>
      <c r="O34" s="12"/>
      <c r="P34" s="118"/>
      <c r="Q34" s="59"/>
      <c r="R34" s="12"/>
      <c r="S34" s="12"/>
      <c r="T34" s="12"/>
      <c r="U34" s="118"/>
      <c r="V34" s="59"/>
      <c r="W34" s="12"/>
      <c r="X34" s="38"/>
      <c r="Y34" s="38"/>
      <c r="Z34" s="38"/>
    </row>
    <row r="35" spans="1:26" x14ac:dyDescent="0.3">
      <c r="A35" s="45"/>
      <c r="B35" s="150"/>
      <c r="C35" s="150"/>
      <c r="D35" s="5">
        <f>B23</f>
        <v>0</v>
      </c>
      <c r="E35" s="18" t="s">
        <v>0</v>
      </c>
      <c r="F35" s="19"/>
      <c r="G35" s="19"/>
      <c r="H35" s="150"/>
      <c r="I35" s="150"/>
      <c r="J35" s="150"/>
      <c r="K35" s="150"/>
      <c r="L35" s="150"/>
      <c r="M35" s="150"/>
      <c r="N35" s="88"/>
      <c r="O35" s="12"/>
      <c r="P35" s="60"/>
      <c r="Q35" s="59"/>
      <c r="R35" s="12"/>
      <c r="S35" s="12"/>
      <c r="T35" s="12"/>
      <c r="U35" s="60"/>
      <c r="V35" s="63"/>
      <c r="W35" s="60"/>
      <c r="X35" s="38"/>
      <c r="Y35" s="38"/>
      <c r="Z35" s="38"/>
    </row>
    <row r="36" spans="1:26" ht="15" thickBot="1" x14ac:dyDescent="0.35">
      <c r="A36" s="45"/>
      <c r="B36" s="150"/>
      <c r="C36" s="150"/>
      <c r="D36" s="5">
        <f>B32</f>
        <v>400</v>
      </c>
      <c r="E36" s="152" t="s">
        <v>12</v>
      </c>
      <c r="F36" s="152"/>
      <c r="G36" s="150"/>
      <c r="H36" s="150"/>
      <c r="I36" s="150"/>
      <c r="J36" s="150"/>
      <c r="K36" s="150"/>
      <c r="L36" s="150"/>
      <c r="M36" s="150"/>
      <c r="N36" s="88"/>
      <c r="O36" s="12"/>
      <c r="P36" s="60"/>
      <c r="Q36" s="63"/>
      <c r="R36" s="60"/>
      <c r="S36" s="16"/>
      <c r="T36" s="12"/>
      <c r="U36" s="60"/>
      <c r="V36" s="63"/>
      <c r="W36" s="60"/>
      <c r="X36" s="38"/>
      <c r="Y36" s="38"/>
      <c r="Z36" s="38"/>
    </row>
    <row r="37" spans="1:26" ht="15" thickBot="1" x14ac:dyDescent="0.35">
      <c r="A37" s="45"/>
      <c r="B37" s="4">
        <f>ROUNDDOWN(SUM(D35-D36),0)</f>
        <v>-400</v>
      </c>
      <c r="C37" s="151" t="s">
        <v>20</v>
      </c>
      <c r="D37" s="152"/>
      <c r="E37" s="152"/>
      <c r="F37" s="19"/>
      <c r="G37" s="150"/>
      <c r="H37" s="150"/>
      <c r="I37" s="150"/>
      <c r="J37" s="150"/>
      <c r="K37" s="150"/>
      <c r="L37" s="150"/>
      <c r="M37" s="150"/>
      <c r="N37" s="88"/>
      <c r="O37" s="12"/>
      <c r="P37" s="60"/>
      <c r="Q37" s="63"/>
      <c r="R37" s="60"/>
      <c r="S37" s="12"/>
      <c r="T37" s="12"/>
      <c r="U37" s="60"/>
      <c r="V37" s="64"/>
      <c r="W37" s="60"/>
      <c r="X37" s="38"/>
      <c r="Y37" s="38"/>
      <c r="Z37" s="38"/>
    </row>
    <row r="38" spans="1:26" ht="15" thickBot="1" x14ac:dyDescent="0.35">
      <c r="A38" s="45"/>
      <c r="B38" s="150"/>
      <c r="C38" s="150"/>
      <c r="D38" s="150"/>
      <c r="E38" s="150"/>
      <c r="F38" s="150"/>
      <c r="G38" s="150"/>
      <c r="H38" s="150"/>
      <c r="I38" s="150"/>
      <c r="J38" s="150"/>
      <c r="K38" s="150"/>
      <c r="L38" s="150"/>
      <c r="M38" s="150"/>
      <c r="N38" s="88"/>
      <c r="O38" s="83"/>
      <c r="P38" s="60"/>
      <c r="Q38" s="64"/>
      <c r="R38" s="60"/>
      <c r="S38" s="12"/>
      <c r="T38" s="83"/>
      <c r="U38" s="60"/>
      <c r="V38" s="61"/>
      <c r="W38" s="60"/>
      <c r="X38" s="38"/>
      <c r="Y38" s="38"/>
      <c r="Z38" s="38"/>
    </row>
    <row r="39" spans="1:26" ht="15" thickBot="1" x14ac:dyDescent="0.35">
      <c r="A39" s="153" t="s">
        <v>15</v>
      </c>
      <c r="B39" s="154"/>
      <c r="C39" s="154"/>
      <c r="D39" s="154"/>
      <c r="E39" s="154"/>
      <c r="F39" s="154"/>
      <c r="G39" s="154"/>
      <c r="H39" s="154"/>
      <c r="I39" s="154"/>
      <c r="J39" s="154"/>
      <c r="K39" s="154"/>
      <c r="L39" s="154"/>
      <c r="M39" s="154"/>
      <c r="N39" s="155"/>
      <c r="O39" s="83"/>
      <c r="P39" s="60"/>
      <c r="Q39" s="64"/>
      <c r="R39" s="60"/>
      <c r="S39" s="12"/>
      <c r="T39" s="83"/>
      <c r="U39" s="60"/>
      <c r="V39" s="61"/>
      <c r="W39" s="60"/>
    </row>
    <row r="40" spans="1:26" x14ac:dyDescent="0.3">
      <c r="A40" s="45"/>
      <c r="B40" s="19"/>
      <c r="C40" s="19"/>
      <c r="D40" s="5">
        <f>B23/12</f>
        <v>0</v>
      </c>
      <c r="E40" s="148" t="s">
        <v>16</v>
      </c>
      <c r="F40" s="148"/>
      <c r="G40" s="148"/>
      <c r="H40" s="5">
        <f>ROUNDDOWN((B37/12),0)</f>
        <v>-33</v>
      </c>
      <c r="I40" s="148" t="s">
        <v>18</v>
      </c>
      <c r="J40" s="148"/>
      <c r="K40" s="148"/>
      <c r="L40" s="148"/>
      <c r="M40" s="19"/>
      <c r="N40" s="21"/>
      <c r="O40" s="83"/>
      <c r="P40" s="60"/>
      <c r="Q40" s="61"/>
      <c r="R40" s="60"/>
      <c r="S40" s="16"/>
      <c r="T40" s="83"/>
      <c r="U40" s="60"/>
    </row>
    <row r="41" spans="1:26" ht="15" thickBot="1" x14ac:dyDescent="0.35">
      <c r="A41" s="45"/>
      <c r="B41" s="19"/>
      <c r="C41" s="19"/>
      <c r="D41" s="6">
        <f>ROUNDDOWN(D40*0.1,0)</f>
        <v>0</v>
      </c>
      <c r="E41" s="148" t="s">
        <v>17</v>
      </c>
      <c r="F41" s="148"/>
      <c r="G41" s="148"/>
      <c r="H41" s="6">
        <f>ROUNDDOWN(H40*0.3,0)</f>
        <v>-9</v>
      </c>
      <c r="I41" s="148" t="s">
        <v>19</v>
      </c>
      <c r="J41" s="148"/>
      <c r="K41" s="148"/>
      <c r="L41" s="148"/>
      <c r="M41" s="19"/>
      <c r="N41" s="21"/>
      <c r="O41" s="38"/>
    </row>
    <row r="42" spans="1:26" ht="15" thickBot="1" x14ac:dyDescent="0.35">
      <c r="A42" s="45"/>
      <c r="B42" s="4">
        <f>MAX(D41,H41)</f>
        <v>0</v>
      </c>
      <c r="C42" s="149" t="s">
        <v>15</v>
      </c>
      <c r="D42" s="148"/>
      <c r="E42" s="148"/>
      <c r="F42" s="19"/>
      <c r="G42" s="19"/>
      <c r="H42" s="19"/>
      <c r="I42" s="19"/>
      <c r="J42" s="19"/>
      <c r="K42" s="19"/>
      <c r="L42" s="19"/>
      <c r="M42" s="19"/>
      <c r="N42" s="21"/>
      <c r="O42" s="38"/>
    </row>
    <row r="43" spans="1:26" x14ac:dyDescent="0.3">
      <c r="A43" s="45"/>
      <c r="B43" s="19"/>
      <c r="C43" s="19"/>
      <c r="D43" s="19"/>
      <c r="E43" s="19"/>
      <c r="F43" s="19"/>
      <c r="G43" s="19"/>
      <c r="H43" s="19"/>
      <c r="I43" s="19"/>
      <c r="J43" s="19"/>
      <c r="K43" s="19"/>
      <c r="L43" s="19"/>
      <c r="M43" s="19"/>
      <c r="N43" s="21"/>
      <c r="O43" s="116"/>
      <c r="P43" s="16"/>
      <c r="Q43" s="16"/>
      <c r="R43" s="16"/>
      <c r="S43" s="38"/>
      <c r="T43" s="116"/>
      <c r="U43" s="16"/>
      <c r="V43" s="16"/>
      <c r="W43" s="16"/>
    </row>
    <row r="44" spans="1:26" x14ac:dyDescent="0.3">
      <c r="A44" s="45"/>
      <c r="B44" s="19"/>
      <c r="C44" s="19"/>
      <c r="D44" s="1">
        <v>590</v>
      </c>
      <c r="E44" s="18" t="s">
        <v>93</v>
      </c>
      <c r="F44" s="19"/>
      <c r="G44" s="1">
        <v>612</v>
      </c>
      <c r="H44" s="18" t="s">
        <v>60</v>
      </c>
      <c r="I44" s="19"/>
      <c r="J44" s="1">
        <v>0</v>
      </c>
      <c r="K44" s="18" t="s">
        <v>21</v>
      </c>
      <c r="L44" s="19"/>
      <c r="M44" s="19"/>
      <c r="N44" s="21"/>
      <c r="O44" s="18"/>
      <c r="P44" s="65"/>
      <c r="Q44" s="65"/>
      <c r="R44" s="65"/>
      <c r="S44" s="38"/>
      <c r="T44" s="55"/>
      <c r="U44" s="65"/>
      <c r="V44" s="65"/>
      <c r="W44" s="65"/>
    </row>
    <row r="45" spans="1:26" ht="15" thickBot="1" x14ac:dyDescent="0.35">
      <c r="A45" s="45"/>
      <c r="B45" s="19"/>
      <c r="C45" s="19"/>
      <c r="D45" s="22"/>
      <c r="E45" s="19"/>
      <c r="F45" s="19"/>
      <c r="G45" s="22"/>
      <c r="H45" s="19"/>
      <c r="I45" s="19"/>
      <c r="J45" s="22"/>
      <c r="K45" s="19"/>
      <c r="L45" s="19"/>
      <c r="M45" s="19"/>
      <c r="N45" s="21"/>
      <c r="O45" s="116"/>
      <c r="P45" s="116"/>
      <c r="Q45" s="122"/>
      <c r="R45" s="18"/>
      <c r="S45" s="38"/>
      <c r="T45" s="116"/>
      <c r="U45" s="116"/>
      <c r="V45" s="122"/>
      <c r="W45" s="18"/>
    </row>
    <row r="46" spans="1:26" ht="15" thickBot="1" x14ac:dyDescent="0.35">
      <c r="A46" s="45"/>
      <c r="B46" s="4">
        <f>SUM(D44+J44)</f>
        <v>590</v>
      </c>
      <c r="C46" s="149" t="s">
        <v>22</v>
      </c>
      <c r="D46" s="156"/>
      <c r="E46" s="4">
        <f>IF(AND(D44-B47&gt;=0,D44-B47&lt;=D44),D44-B47,IF(D44-B47&lt;0,0,IF(D44-B47&lt;D44,D44)))</f>
        <v>0</v>
      </c>
      <c r="F46" s="149" t="s">
        <v>62</v>
      </c>
      <c r="G46" s="148"/>
      <c r="H46" s="148"/>
      <c r="I46" s="19"/>
      <c r="J46" s="19"/>
      <c r="K46" s="19"/>
      <c r="L46" s="19"/>
      <c r="M46" s="19"/>
      <c r="N46" s="21"/>
      <c r="O46" s="19"/>
      <c r="P46" s="58"/>
      <c r="Q46" s="26"/>
      <c r="R46" s="55"/>
      <c r="S46" s="38"/>
      <c r="T46" s="28"/>
      <c r="U46" s="58"/>
      <c r="V46" s="26"/>
      <c r="W46" s="55"/>
    </row>
    <row r="47" spans="1:26" ht="15" thickBot="1" x14ac:dyDescent="0.35">
      <c r="A47" s="45"/>
      <c r="B47" s="4">
        <f>IF(B46-B42&lt;=0,0,B46-B42)</f>
        <v>590</v>
      </c>
      <c r="C47" s="148" t="s">
        <v>61</v>
      </c>
      <c r="D47" s="148"/>
      <c r="E47" s="4">
        <f>IF(D44-B47&lt;0,ABS(D44-B47),0)</f>
        <v>0</v>
      </c>
      <c r="F47" s="149" t="s">
        <v>97</v>
      </c>
      <c r="G47" s="148"/>
      <c r="H47" s="148"/>
      <c r="I47" s="19"/>
      <c r="J47" s="19"/>
      <c r="K47" s="19"/>
      <c r="L47" s="19"/>
      <c r="M47" s="19"/>
      <c r="N47" s="21"/>
      <c r="O47" s="18"/>
      <c r="P47" s="41"/>
      <c r="Q47" s="62"/>
      <c r="R47" s="57"/>
      <c r="S47" s="38"/>
      <c r="T47" s="55"/>
      <c r="U47" s="41"/>
      <c r="V47" s="62"/>
      <c r="W47" s="57"/>
    </row>
    <row r="48" spans="1:26" ht="15" thickBot="1" x14ac:dyDescent="0.35">
      <c r="A48" s="46"/>
      <c r="B48" s="110"/>
      <c r="C48" s="23"/>
      <c r="D48" s="23"/>
      <c r="E48" s="23"/>
      <c r="F48" s="23"/>
      <c r="G48" s="23"/>
      <c r="H48" s="23"/>
      <c r="I48" s="23"/>
      <c r="J48" s="23"/>
      <c r="K48" s="23"/>
      <c r="L48" s="23"/>
      <c r="M48" s="23"/>
      <c r="N48" s="24"/>
      <c r="O48" s="18"/>
      <c r="P48" s="41"/>
      <c r="Q48" s="62"/>
      <c r="R48" s="57"/>
      <c r="S48" s="38"/>
      <c r="T48" s="18"/>
      <c r="U48" s="41"/>
      <c r="V48" s="62"/>
      <c r="W48" s="57"/>
    </row>
    <row r="49" spans="2:23" x14ac:dyDescent="0.3">
      <c r="B49" s="57"/>
      <c r="C49" s="19"/>
      <c r="D49" s="19"/>
      <c r="E49" s="19"/>
      <c r="F49" s="19"/>
      <c r="G49" s="19"/>
      <c r="H49" s="19"/>
      <c r="I49" s="19"/>
      <c r="J49" s="19"/>
      <c r="K49" s="19"/>
      <c r="L49" s="19"/>
      <c r="M49" s="19"/>
      <c r="N49" s="19"/>
      <c r="O49" s="18"/>
      <c r="P49" s="41"/>
      <c r="Q49" s="62"/>
      <c r="R49" s="57"/>
      <c r="S49" s="38"/>
      <c r="T49" s="18"/>
      <c r="U49" s="41"/>
      <c r="V49" s="62"/>
      <c r="W49" s="57"/>
    </row>
    <row r="50" spans="2:23" x14ac:dyDescent="0.3">
      <c r="B50" s="19"/>
      <c r="C50" s="19"/>
      <c r="D50" s="19"/>
      <c r="E50" s="19"/>
      <c r="F50" s="19"/>
      <c r="G50" s="19"/>
      <c r="H50" s="19"/>
      <c r="I50" s="19"/>
      <c r="J50" s="19"/>
      <c r="K50" s="19"/>
      <c r="L50" s="19"/>
      <c r="M50" s="19"/>
      <c r="N50" s="28"/>
      <c r="O50" s="56"/>
      <c r="P50" s="41"/>
      <c r="Q50" s="62"/>
      <c r="R50" s="57"/>
      <c r="S50" s="38"/>
      <c r="T50" s="56"/>
      <c r="U50" s="41"/>
      <c r="V50" s="62"/>
      <c r="W50" s="57"/>
    </row>
    <row r="51" spans="2:23" ht="15.6" x14ac:dyDescent="0.3">
      <c r="B51" s="28"/>
      <c r="C51" s="28"/>
      <c r="D51" s="28"/>
      <c r="E51" s="28"/>
      <c r="F51" s="28"/>
      <c r="G51" s="28"/>
      <c r="H51" s="11"/>
      <c r="I51" s="11"/>
      <c r="J51" s="11"/>
      <c r="K51" s="28"/>
      <c r="L51" s="28"/>
      <c r="M51" s="28"/>
      <c r="N51" s="28"/>
      <c r="O51" s="56"/>
      <c r="P51" s="41"/>
      <c r="Q51" s="62"/>
      <c r="R51" s="57"/>
      <c r="S51" s="38"/>
      <c r="T51" s="56"/>
      <c r="U51" s="41"/>
      <c r="V51" s="62"/>
      <c r="W51" s="57"/>
    </row>
    <row r="52" spans="2:23" x14ac:dyDescent="0.3">
      <c r="B52" s="28"/>
      <c r="C52" s="28"/>
      <c r="D52" s="28"/>
      <c r="E52" s="28"/>
      <c r="F52" s="28"/>
      <c r="G52" s="28"/>
      <c r="H52" s="12"/>
      <c r="I52" s="12"/>
      <c r="J52" s="12"/>
      <c r="K52" s="28"/>
      <c r="L52" s="28"/>
      <c r="M52" s="28"/>
      <c r="N52" s="28"/>
      <c r="O52" s="56"/>
      <c r="P52" s="57"/>
      <c r="Q52" s="62"/>
      <c r="R52" s="57"/>
      <c r="S52" s="38"/>
      <c r="T52" s="56"/>
      <c r="U52" s="57"/>
      <c r="V52" s="62"/>
      <c r="W52" s="57"/>
    </row>
    <row r="53" spans="2:23" x14ac:dyDescent="0.3">
      <c r="B53" s="28"/>
      <c r="C53" s="28"/>
      <c r="D53" s="28"/>
      <c r="E53" s="28"/>
      <c r="F53" s="28"/>
      <c r="G53" s="28"/>
      <c r="H53" s="55"/>
      <c r="I53" s="26"/>
      <c r="J53" s="26"/>
      <c r="K53" s="28"/>
      <c r="L53" s="28"/>
      <c r="M53" s="28"/>
      <c r="N53" s="28"/>
      <c r="O53" s="38"/>
      <c r="P53" s="38"/>
      <c r="Q53" s="38"/>
      <c r="R53" s="38"/>
      <c r="S53" s="38"/>
      <c r="T53" s="38"/>
      <c r="U53" s="38"/>
      <c r="V53" s="38"/>
      <c r="W53" s="38"/>
    </row>
    <row r="54" spans="2:23" x14ac:dyDescent="0.3">
      <c r="B54" s="28"/>
      <c r="C54" s="28"/>
      <c r="D54" s="28"/>
      <c r="E54" s="28"/>
      <c r="F54" s="28"/>
      <c r="G54" s="28"/>
      <c r="H54" s="28"/>
      <c r="I54" s="28"/>
      <c r="J54" s="28"/>
      <c r="K54" s="28"/>
      <c r="L54" s="28"/>
      <c r="M54" s="28"/>
      <c r="N54" s="28"/>
      <c r="O54" s="116"/>
      <c r="P54" s="16"/>
      <c r="Q54" s="16"/>
      <c r="R54" s="16"/>
      <c r="S54" s="122"/>
      <c r="T54" s="116"/>
      <c r="U54" s="16"/>
      <c r="V54" s="16"/>
      <c r="W54" s="16"/>
    </row>
    <row r="55" spans="2:23" x14ac:dyDescent="0.3">
      <c r="O55" s="116"/>
      <c r="P55" s="16"/>
      <c r="Q55" s="16"/>
      <c r="R55" s="16"/>
      <c r="S55" s="122"/>
      <c r="T55" s="116"/>
      <c r="U55" s="16"/>
      <c r="V55" s="16"/>
      <c r="W55" s="16"/>
    </row>
    <row r="56" spans="2:23" x14ac:dyDescent="0.3">
      <c r="H56" s="116"/>
      <c r="I56" s="16"/>
      <c r="J56" s="16"/>
      <c r="K56" s="16"/>
      <c r="O56" s="116"/>
      <c r="P56" s="116"/>
      <c r="Q56" s="122"/>
      <c r="R56" s="18"/>
      <c r="S56" s="38"/>
      <c r="T56" s="116"/>
      <c r="U56" s="116"/>
      <c r="V56" s="122"/>
      <c r="W56" s="18"/>
    </row>
    <row r="57" spans="2:23" x14ac:dyDescent="0.3">
      <c r="H57" s="55"/>
      <c r="I57" s="65"/>
      <c r="J57" s="65"/>
      <c r="K57" s="65"/>
      <c r="O57" s="28"/>
      <c r="P57" s="58"/>
      <c r="Q57" s="26"/>
      <c r="R57" s="55"/>
      <c r="S57" s="38"/>
      <c r="T57" s="28"/>
      <c r="U57" s="58"/>
      <c r="V57" s="26"/>
      <c r="W57" s="55"/>
    </row>
    <row r="58" spans="2:23" x14ac:dyDescent="0.3">
      <c r="H58" s="116"/>
      <c r="I58" s="116"/>
      <c r="J58" s="122"/>
      <c r="K58" s="18"/>
      <c r="O58" s="55"/>
      <c r="P58" s="41"/>
      <c r="Q58" s="62"/>
      <c r="R58" s="57"/>
      <c r="S58" s="38"/>
      <c r="T58" s="55"/>
      <c r="U58" s="41"/>
      <c r="V58" s="62"/>
      <c r="W58" s="57"/>
    </row>
    <row r="59" spans="2:23" x14ac:dyDescent="0.3">
      <c r="H59" s="28"/>
      <c r="I59" s="58"/>
      <c r="J59" s="26"/>
      <c r="K59" s="55"/>
      <c r="O59" s="18"/>
      <c r="P59" s="41"/>
      <c r="Q59" s="62"/>
      <c r="R59" s="57"/>
      <c r="S59" s="38"/>
      <c r="T59" s="18"/>
      <c r="U59" s="41"/>
      <c r="V59" s="62"/>
      <c r="W59" s="57"/>
    </row>
    <row r="60" spans="2:23" x14ac:dyDescent="0.3">
      <c r="H60" s="55"/>
      <c r="I60" s="41"/>
      <c r="J60" s="62"/>
      <c r="K60" s="57"/>
      <c r="O60" s="18"/>
      <c r="P60" s="41"/>
      <c r="Q60" s="62"/>
      <c r="R60" s="57"/>
      <c r="S60" s="38"/>
      <c r="T60" s="18"/>
      <c r="U60" s="41"/>
      <c r="V60" s="62"/>
      <c r="W60" s="57"/>
    </row>
    <row r="61" spans="2:23" x14ac:dyDescent="0.3">
      <c r="H61" s="18"/>
      <c r="I61" s="41"/>
      <c r="J61" s="62"/>
      <c r="K61" s="57"/>
      <c r="O61" s="56"/>
      <c r="P61" s="41"/>
      <c r="Q61" s="62"/>
      <c r="R61" s="57"/>
      <c r="S61" s="38"/>
      <c r="T61" s="56"/>
      <c r="U61" s="41"/>
      <c r="V61" s="62"/>
      <c r="W61" s="57"/>
    </row>
    <row r="62" spans="2:23" x14ac:dyDescent="0.3">
      <c r="H62" s="18"/>
      <c r="I62" s="41"/>
      <c r="J62" s="62"/>
      <c r="K62" s="57"/>
      <c r="O62" s="56"/>
      <c r="P62" s="41"/>
      <c r="Q62" s="62"/>
      <c r="R62" s="57"/>
      <c r="S62" s="81"/>
      <c r="T62" s="56"/>
      <c r="U62" s="41"/>
      <c r="V62" s="62"/>
      <c r="W62" s="57"/>
    </row>
    <row r="63" spans="2:23" x14ac:dyDescent="0.3">
      <c r="H63" s="56"/>
      <c r="I63" s="41"/>
      <c r="J63" s="62"/>
      <c r="K63" s="57"/>
      <c r="O63" s="56"/>
      <c r="P63" s="57"/>
      <c r="Q63" s="62"/>
      <c r="R63" s="57"/>
      <c r="S63" s="81"/>
      <c r="T63" s="56"/>
      <c r="U63" s="57"/>
      <c r="V63" s="62"/>
      <c r="W63" s="57"/>
    </row>
    <row r="64" spans="2:23" x14ac:dyDescent="0.3">
      <c r="H64" s="56"/>
      <c r="I64" s="41"/>
      <c r="J64" s="62"/>
      <c r="K64" s="57"/>
      <c r="O64" s="18"/>
      <c r="P64" s="82"/>
      <c r="Q64" s="82"/>
      <c r="R64" s="18"/>
      <c r="S64" s="82"/>
      <c r="T64" s="82"/>
      <c r="U64" s="18"/>
      <c r="V64" s="82"/>
      <c r="W64" s="82"/>
    </row>
    <row r="65" spans="8:23" x14ac:dyDescent="0.3">
      <c r="H65" s="56"/>
      <c r="I65" s="57"/>
      <c r="J65" s="62"/>
      <c r="K65" s="57"/>
      <c r="O65" s="12"/>
      <c r="P65" s="12"/>
      <c r="Q65" s="12"/>
      <c r="R65" s="12"/>
      <c r="S65" s="12"/>
      <c r="T65" s="12"/>
      <c r="U65" s="12"/>
      <c r="V65" s="12"/>
      <c r="W65" s="12"/>
    </row>
    <row r="66" spans="8:23" x14ac:dyDescent="0.3">
      <c r="H66" s="56"/>
      <c r="I66" s="66"/>
      <c r="J66" s="38"/>
      <c r="K66" s="38"/>
      <c r="O66" s="12"/>
      <c r="P66" s="16"/>
      <c r="Q66" s="16"/>
      <c r="R66" s="16"/>
      <c r="S66" s="12"/>
      <c r="T66" s="12"/>
      <c r="U66" s="16"/>
      <c r="V66" s="16"/>
      <c r="W66" s="16"/>
    </row>
    <row r="67" spans="8:23" x14ac:dyDescent="0.3">
      <c r="O67" s="12"/>
      <c r="P67" s="118"/>
      <c r="Q67" s="59"/>
      <c r="R67" s="12"/>
      <c r="S67" s="12"/>
      <c r="T67" s="12"/>
      <c r="U67" s="118"/>
      <c r="V67" s="59"/>
      <c r="W67" s="12"/>
    </row>
    <row r="68" spans="8:23" x14ac:dyDescent="0.3">
      <c r="O68" s="12"/>
      <c r="P68" s="60"/>
      <c r="Q68" s="59"/>
      <c r="R68" s="12"/>
      <c r="S68" s="12"/>
      <c r="T68" s="12"/>
      <c r="U68" s="60"/>
      <c r="V68" s="59"/>
      <c r="W68" s="12"/>
    </row>
    <row r="69" spans="8:23" x14ac:dyDescent="0.3">
      <c r="O69" s="12"/>
      <c r="P69" s="60"/>
      <c r="Q69" s="63"/>
      <c r="R69" s="60"/>
      <c r="S69" s="16"/>
      <c r="T69" s="12"/>
      <c r="U69" s="60"/>
      <c r="V69" s="63"/>
      <c r="W69" s="60"/>
    </row>
    <row r="70" spans="8:23" x14ac:dyDescent="0.3">
      <c r="O70" s="12"/>
      <c r="P70" s="60"/>
      <c r="Q70" s="63"/>
      <c r="R70" s="60"/>
      <c r="S70" s="12"/>
      <c r="T70" s="12"/>
      <c r="U70" s="60"/>
      <c r="V70" s="63"/>
      <c r="W70" s="60"/>
    </row>
    <row r="71" spans="8:23" x14ac:dyDescent="0.3">
      <c r="O71" s="83"/>
      <c r="P71" s="60"/>
      <c r="Q71" s="64"/>
      <c r="R71" s="60"/>
      <c r="S71" s="12"/>
      <c r="T71" s="83"/>
      <c r="U71" s="60"/>
      <c r="V71" s="64"/>
      <c r="W71" s="60"/>
    </row>
    <row r="72" spans="8:23" x14ac:dyDescent="0.3">
      <c r="O72" s="83"/>
      <c r="P72" s="60"/>
      <c r="Q72" s="61"/>
      <c r="R72" s="60"/>
      <c r="S72" s="16"/>
      <c r="T72" s="83"/>
      <c r="U72" s="60"/>
      <c r="V72" s="61"/>
      <c r="W72" s="60"/>
    </row>
    <row r="73" spans="8:23" x14ac:dyDescent="0.3">
      <c r="O73" s="12"/>
      <c r="P73" s="16"/>
      <c r="Q73" s="16"/>
      <c r="R73" s="16"/>
      <c r="S73" s="12"/>
      <c r="T73" s="12"/>
      <c r="U73" s="16"/>
      <c r="V73" s="16"/>
      <c r="W73" s="16"/>
    </row>
    <row r="74" spans="8:23" x14ac:dyDescent="0.3">
      <c r="O74" s="12"/>
      <c r="P74" s="118"/>
      <c r="Q74" s="59"/>
      <c r="R74" s="12"/>
      <c r="S74" s="12"/>
      <c r="T74" s="12"/>
      <c r="U74" s="118"/>
      <c r="V74" s="59"/>
      <c r="W74" s="12"/>
    </row>
    <row r="75" spans="8:23" x14ac:dyDescent="0.3">
      <c r="O75" s="12"/>
      <c r="P75" s="60"/>
      <c r="Q75" s="59"/>
      <c r="R75" s="12"/>
      <c r="S75" s="12"/>
      <c r="T75" s="12"/>
      <c r="U75" s="60"/>
      <c r="V75" s="63"/>
      <c r="W75" s="60"/>
    </row>
    <row r="76" spans="8:23" x14ac:dyDescent="0.3">
      <c r="O76" s="12"/>
      <c r="P76" s="60"/>
      <c r="Q76" s="63"/>
      <c r="R76" s="60"/>
      <c r="S76" s="16"/>
      <c r="T76" s="12"/>
      <c r="U76" s="60"/>
      <c r="V76" s="63"/>
      <c r="W76" s="60"/>
    </row>
    <row r="77" spans="8:23" x14ac:dyDescent="0.3">
      <c r="O77" s="12"/>
      <c r="P77" s="60"/>
      <c r="Q77" s="63"/>
      <c r="R77" s="60"/>
      <c r="S77" s="12"/>
      <c r="T77" s="12"/>
      <c r="U77" s="60"/>
      <c r="V77" s="64"/>
      <c r="W77" s="60"/>
    </row>
    <row r="78" spans="8:23" x14ac:dyDescent="0.3">
      <c r="O78" s="83"/>
      <c r="P78" s="60"/>
      <c r="Q78" s="64"/>
      <c r="R78" s="60"/>
      <c r="S78" s="12"/>
      <c r="T78" s="83"/>
      <c r="U78" s="60"/>
      <c r="V78" s="61"/>
      <c r="W78" s="60"/>
    </row>
    <row r="79" spans="8:23" x14ac:dyDescent="0.3">
      <c r="O79" s="83"/>
      <c r="P79" s="60"/>
      <c r="Q79" s="64"/>
      <c r="R79" s="60"/>
      <c r="S79" s="12"/>
      <c r="T79" s="83"/>
      <c r="U79" s="60"/>
      <c r="V79" s="61"/>
      <c r="W79" s="60"/>
    </row>
    <row r="80" spans="8:23" x14ac:dyDescent="0.3">
      <c r="O80" s="83"/>
      <c r="P80" s="60"/>
      <c r="Q80" s="61"/>
      <c r="R80" s="60"/>
      <c r="S80" s="16"/>
      <c r="T80" s="83"/>
      <c r="U80" s="60"/>
    </row>
  </sheetData>
  <sheetProtection selectLockedCells="1"/>
  <mergeCells count="70">
    <mergeCell ref="E36:F36"/>
    <mergeCell ref="B38:G38"/>
    <mergeCell ref="E40:G40"/>
    <mergeCell ref="E41:G41"/>
    <mergeCell ref="B13:M13"/>
    <mergeCell ref="C15:E15"/>
    <mergeCell ref="C16:E16"/>
    <mergeCell ref="C17:E17"/>
    <mergeCell ref="C14:E14"/>
    <mergeCell ref="F15:G15"/>
    <mergeCell ref="F16:G16"/>
    <mergeCell ref="F17:G17"/>
    <mergeCell ref="B31:G31"/>
    <mergeCell ref="C22:E22"/>
    <mergeCell ref="A25:N25"/>
    <mergeCell ref="C18:E18"/>
    <mergeCell ref="A12:N12"/>
    <mergeCell ref="C23:E23"/>
    <mergeCell ref="I27:M27"/>
    <mergeCell ref="B11:H11"/>
    <mergeCell ref="C10:H10"/>
    <mergeCell ref="B27:C30"/>
    <mergeCell ref="E30:G30"/>
    <mergeCell ref="E27:G27"/>
    <mergeCell ref="E28:G28"/>
    <mergeCell ref="B26:M26"/>
    <mergeCell ref="K17:L17"/>
    <mergeCell ref="H18:J18"/>
    <mergeCell ref="K18:L18"/>
    <mergeCell ref="H19:J19"/>
    <mergeCell ref="K19:L19"/>
    <mergeCell ref="C21:E21"/>
    <mergeCell ref="E3:I3"/>
    <mergeCell ref="J1:K1"/>
    <mergeCell ref="L1:M1"/>
    <mergeCell ref="J2:K2"/>
    <mergeCell ref="C9:H9"/>
    <mergeCell ref="C8:H8"/>
    <mergeCell ref="L2:M2"/>
    <mergeCell ref="E1:I2"/>
    <mergeCell ref="I7:J7"/>
    <mergeCell ref="K7:M7"/>
    <mergeCell ref="C7:H7"/>
    <mergeCell ref="C47:D47"/>
    <mergeCell ref="F46:H46"/>
    <mergeCell ref="F47:H47"/>
    <mergeCell ref="B33:D33"/>
    <mergeCell ref="B35:C36"/>
    <mergeCell ref="G36:G37"/>
    <mergeCell ref="C37:E37"/>
    <mergeCell ref="H35:M38"/>
    <mergeCell ref="A39:N39"/>
    <mergeCell ref="A34:N34"/>
    <mergeCell ref="C46:D46"/>
    <mergeCell ref="E32:M33"/>
    <mergeCell ref="C32:D32"/>
    <mergeCell ref="I41:L41"/>
    <mergeCell ref="I40:L40"/>
    <mergeCell ref="C42:E42"/>
    <mergeCell ref="C19:E19"/>
    <mergeCell ref="F18:G18"/>
    <mergeCell ref="F19:G19"/>
    <mergeCell ref="H15:J15"/>
    <mergeCell ref="H16:J16"/>
    <mergeCell ref="H17:J17"/>
    <mergeCell ref="K14:L14"/>
    <mergeCell ref="F14:G14"/>
    <mergeCell ref="H14:J14"/>
    <mergeCell ref="K15:L15"/>
    <mergeCell ref="K16:L16"/>
  </mergeCells>
  <pageMargins left="0.25" right="0.25" top="0.25" bottom="0.25" header="0.3" footer="0.3"/>
  <pageSetup orientation="portrait" r:id="rId1"/>
  <headerFooter>
    <oddFooter>&amp;R&amp;"Times New Roman,Regular"Rent Calculation Worksheet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91440</xdr:colOff>
                    <xdr:row>3</xdr:row>
                    <xdr:rowOff>182880</xdr:rowOff>
                  </from>
                  <to>
                    <xdr:col>1</xdr:col>
                    <xdr:colOff>716280</xdr:colOff>
                    <xdr:row>5</xdr:row>
                    <xdr:rowOff>7620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4</xdr:col>
                    <xdr:colOff>426720</xdr:colOff>
                    <xdr:row>3</xdr:row>
                    <xdr:rowOff>190500</xdr:rowOff>
                  </from>
                  <to>
                    <xdr:col>6</xdr:col>
                    <xdr:colOff>205740</xdr:colOff>
                    <xdr:row>5</xdr:row>
                    <xdr:rowOff>22860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464820</xdr:colOff>
                    <xdr:row>3</xdr:row>
                    <xdr:rowOff>182880</xdr:rowOff>
                  </from>
                  <to>
                    <xdr:col>10</xdr:col>
                    <xdr:colOff>594360</xdr:colOff>
                    <xdr:row>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0"/>
  <sheetViews>
    <sheetView showGridLines="0" workbookViewId="0">
      <selection activeCell="S8" sqref="S8"/>
    </sheetView>
  </sheetViews>
  <sheetFormatPr defaultColWidth="9.109375" defaultRowHeight="14.4" x14ac:dyDescent="0.3"/>
  <cols>
    <col min="1" max="1" width="2.6640625" style="25" customWidth="1"/>
    <col min="2" max="2" width="13.33203125" style="25" customWidth="1"/>
    <col min="3" max="3" width="9.33203125" style="25" customWidth="1"/>
    <col min="4" max="4" width="3.6640625" style="25" customWidth="1"/>
    <col min="5" max="5" width="15.6640625" style="25" customWidth="1"/>
    <col min="6" max="6" width="10.6640625" style="25" customWidth="1"/>
    <col min="7" max="7" width="11.33203125" style="25" customWidth="1"/>
    <col min="8" max="8" width="0.109375" style="25" hidden="1" customWidth="1"/>
    <col min="9" max="9" width="2.6640625" style="25" customWidth="1"/>
    <col min="10" max="10" width="13.33203125" style="25" customWidth="1"/>
    <col min="11" max="11" width="9.33203125" style="25" customWidth="1"/>
    <col min="12" max="12" width="3.6640625" style="25" customWidth="1"/>
    <col min="13" max="13" width="15.6640625" style="25" customWidth="1"/>
    <col min="14" max="14" width="10.6640625" style="25" customWidth="1"/>
    <col min="15" max="15" width="11.33203125" style="25" customWidth="1"/>
    <col min="16" max="16384" width="9.109375" style="25"/>
  </cols>
  <sheetData>
    <row r="1" spans="1:15" ht="87.75" customHeight="1" thickBot="1" x14ac:dyDescent="0.35">
      <c r="A1" s="78"/>
      <c r="B1" s="173" t="s">
        <v>77</v>
      </c>
      <c r="C1" s="173"/>
      <c r="D1" s="173"/>
      <c r="E1" s="173"/>
      <c r="F1" s="173"/>
      <c r="G1" s="173"/>
      <c r="H1" s="173"/>
      <c r="I1" s="173"/>
      <c r="J1" s="173"/>
      <c r="K1" s="173"/>
      <c r="L1" s="173"/>
      <c r="M1" s="173"/>
      <c r="N1" s="173"/>
      <c r="O1" s="174"/>
    </row>
    <row r="2" spans="1:15" ht="15" thickBot="1" x14ac:dyDescent="0.35">
      <c r="A2" s="153"/>
      <c r="B2" s="154"/>
      <c r="C2" s="154"/>
      <c r="D2" s="154"/>
      <c r="E2" s="154"/>
      <c r="F2" s="154"/>
      <c r="G2" s="154"/>
      <c r="H2" s="154"/>
      <c r="I2" s="154"/>
      <c r="J2" s="154"/>
      <c r="K2" s="154"/>
      <c r="L2" s="154"/>
      <c r="M2" s="154"/>
      <c r="N2" s="154"/>
      <c r="O2" s="155"/>
    </row>
    <row r="3" spans="1:15" x14ac:dyDescent="0.3">
      <c r="A3" s="79" t="s">
        <v>83</v>
      </c>
      <c r="B3" s="71" t="s">
        <v>2</v>
      </c>
      <c r="C3" s="175"/>
      <c r="D3" s="175"/>
      <c r="E3" s="119" t="s">
        <v>5</v>
      </c>
      <c r="F3" s="175"/>
      <c r="G3" s="175"/>
      <c r="H3" s="80"/>
      <c r="I3" s="79" t="s">
        <v>84</v>
      </c>
      <c r="J3" s="71" t="s">
        <v>2</v>
      </c>
      <c r="K3" s="175"/>
      <c r="L3" s="175"/>
      <c r="M3" s="119" t="s">
        <v>5</v>
      </c>
      <c r="N3" s="175"/>
      <c r="O3" s="176"/>
    </row>
    <row r="4" spans="1:15" x14ac:dyDescent="0.3">
      <c r="A4" s="135"/>
      <c r="B4" s="18"/>
      <c r="C4" s="122"/>
      <c r="D4" s="122"/>
      <c r="E4" s="120"/>
      <c r="F4" s="122"/>
      <c r="G4" s="122"/>
      <c r="H4" s="19"/>
      <c r="I4" s="135"/>
      <c r="J4" s="18"/>
      <c r="K4" s="122"/>
      <c r="L4" s="122"/>
      <c r="M4" s="120"/>
      <c r="N4" s="122"/>
      <c r="O4" s="124"/>
    </row>
    <row r="5" spans="1:15" x14ac:dyDescent="0.3">
      <c r="A5" s="45"/>
      <c r="B5" s="116" t="s">
        <v>78</v>
      </c>
      <c r="C5" s="115">
        <v>1</v>
      </c>
      <c r="D5" s="12"/>
      <c r="E5" s="120" t="s">
        <v>69</v>
      </c>
      <c r="F5" s="75" t="s">
        <v>68</v>
      </c>
      <c r="G5" s="116"/>
      <c r="H5" s="19"/>
      <c r="I5" s="45"/>
      <c r="J5" s="116" t="s">
        <v>78</v>
      </c>
      <c r="K5" s="115">
        <v>3</v>
      </c>
      <c r="L5" s="12"/>
      <c r="M5" s="120" t="s">
        <v>69</v>
      </c>
      <c r="N5" s="75" t="s">
        <v>66</v>
      </c>
      <c r="O5" s="121"/>
    </row>
    <row r="6" spans="1:15" x14ac:dyDescent="0.3">
      <c r="A6" s="45"/>
      <c r="B6" s="19"/>
      <c r="C6" s="117" t="s">
        <v>76</v>
      </c>
      <c r="D6" s="12"/>
      <c r="E6" s="18"/>
      <c r="F6" s="19"/>
      <c r="G6" s="18"/>
      <c r="H6" s="57"/>
      <c r="I6" s="45"/>
      <c r="J6" s="19"/>
      <c r="K6" s="117" t="s">
        <v>76</v>
      </c>
      <c r="L6" s="12"/>
      <c r="M6" s="18"/>
      <c r="N6" s="19"/>
      <c r="O6" s="127"/>
    </row>
    <row r="7" spans="1:15" x14ac:dyDescent="0.3">
      <c r="A7" s="45"/>
      <c r="B7" s="18" t="s">
        <v>71</v>
      </c>
      <c r="C7" s="76"/>
      <c r="D7" s="68"/>
      <c r="E7" s="123" t="s">
        <v>98</v>
      </c>
      <c r="F7" s="69">
        <f>SUM(C7:C11)</f>
        <v>0</v>
      </c>
      <c r="G7" s="18"/>
      <c r="H7" s="57"/>
      <c r="I7" s="45"/>
      <c r="J7" s="18" t="s">
        <v>71</v>
      </c>
      <c r="K7" s="76"/>
      <c r="L7" s="68"/>
      <c r="M7" s="123" t="s">
        <v>98</v>
      </c>
      <c r="N7" s="69">
        <f>SUM(K7:K11)</f>
        <v>0</v>
      </c>
      <c r="O7" s="127"/>
    </row>
    <row r="8" spans="1:15" x14ac:dyDescent="0.3">
      <c r="A8" s="45"/>
      <c r="B8" s="18" t="s">
        <v>72</v>
      </c>
      <c r="C8" s="77"/>
      <c r="D8" s="68"/>
      <c r="E8" s="114" t="s">
        <v>99</v>
      </c>
      <c r="F8" s="69">
        <f>IF(C5&gt;0,F7/C5,0)</f>
        <v>0</v>
      </c>
      <c r="G8" s="18"/>
      <c r="H8" s="57"/>
      <c r="I8" s="45"/>
      <c r="J8" s="18" t="s">
        <v>72</v>
      </c>
      <c r="K8" s="77"/>
      <c r="L8" s="68"/>
      <c r="M8" s="114" t="s">
        <v>99</v>
      </c>
      <c r="N8" s="69">
        <f>IF(K5&gt;0,N7/K5,0)</f>
        <v>0</v>
      </c>
      <c r="O8" s="127"/>
    </row>
    <row r="9" spans="1:15" x14ac:dyDescent="0.3">
      <c r="A9" s="45"/>
      <c r="B9" s="18" t="s">
        <v>73</v>
      </c>
      <c r="C9" s="77"/>
      <c r="D9" s="68"/>
      <c r="E9" s="116" t="s">
        <v>6</v>
      </c>
      <c r="F9" s="69">
        <f>ROUNDDOWN(IF(F5="Weekly",F8*4.3,IF(F5="Bi-weekly",F8*2.15,IF(F5="Semi-monthly",F8*2,IF(F5="monthly",F8*1,IF(F5="",0))))),0)</f>
        <v>0</v>
      </c>
      <c r="G9" s="56"/>
      <c r="H9" s="19"/>
      <c r="I9" s="45"/>
      <c r="J9" s="18" t="s">
        <v>73</v>
      </c>
      <c r="K9" s="77"/>
      <c r="L9" s="68"/>
      <c r="M9" s="116" t="s">
        <v>6</v>
      </c>
      <c r="N9" s="69">
        <f>ROUNDDOWN(IF(N5="Weekly",N8*4.3,IF(N5="Bi-weekly",N8*2.15,IF(N5="Semi-monthly",N8*2,IF(N5="monthly",N8*1,IF(N5="",0))))),0)</f>
        <v>0</v>
      </c>
      <c r="O9" s="128"/>
    </row>
    <row r="10" spans="1:15" x14ac:dyDescent="0.3">
      <c r="A10" s="45"/>
      <c r="B10" s="56" t="s">
        <v>74</v>
      </c>
      <c r="C10" s="77"/>
      <c r="D10" s="68"/>
      <c r="E10" s="114" t="s">
        <v>7</v>
      </c>
      <c r="F10" s="69">
        <f>IF(F9&gt;0,F9*12,0)</f>
        <v>0</v>
      </c>
      <c r="G10" s="56"/>
      <c r="H10" s="19"/>
      <c r="I10" s="45"/>
      <c r="J10" s="56" t="s">
        <v>74</v>
      </c>
      <c r="K10" s="77"/>
      <c r="L10" s="68"/>
      <c r="M10" s="114" t="s">
        <v>7</v>
      </c>
      <c r="N10" s="69">
        <f>IF(N9&gt;0,N9*12,0)</f>
        <v>0</v>
      </c>
      <c r="O10" s="128"/>
    </row>
    <row r="11" spans="1:15" x14ac:dyDescent="0.3">
      <c r="A11" s="45"/>
      <c r="B11" s="56" t="s">
        <v>75</v>
      </c>
      <c r="C11" s="77"/>
      <c r="D11" s="68"/>
      <c r="E11" s="69"/>
      <c r="F11" s="12"/>
      <c r="G11" s="12"/>
      <c r="H11" s="19"/>
      <c r="I11" s="45"/>
      <c r="J11" s="56" t="s">
        <v>75</v>
      </c>
      <c r="K11" s="77"/>
      <c r="L11" s="68"/>
      <c r="M11" s="69"/>
      <c r="N11" s="12"/>
      <c r="O11" s="13"/>
    </row>
    <row r="12" spans="1:15" ht="15" thickBot="1" x14ac:dyDescent="0.35">
      <c r="A12" s="46"/>
      <c r="B12" s="73"/>
      <c r="C12" s="72"/>
      <c r="D12" s="74"/>
      <c r="E12" s="72"/>
      <c r="F12" s="126"/>
      <c r="G12" s="126"/>
      <c r="H12" s="19"/>
      <c r="I12" s="46"/>
      <c r="J12" s="73"/>
      <c r="K12" s="72"/>
      <c r="L12" s="74"/>
      <c r="M12" s="72"/>
      <c r="N12" s="126"/>
      <c r="O12" s="129"/>
    </row>
    <row r="13" spans="1:15" x14ac:dyDescent="0.3">
      <c r="A13" s="79" t="s">
        <v>85</v>
      </c>
      <c r="B13" s="71" t="s">
        <v>2</v>
      </c>
      <c r="C13" s="175"/>
      <c r="D13" s="175"/>
      <c r="E13" s="119" t="s">
        <v>5</v>
      </c>
      <c r="F13" s="175"/>
      <c r="G13" s="176"/>
      <c r="H13" s="19"/>
      <c r="I13" s="79" t="s">
        <v>86</v>
      </c>
      <c r="J13" s="71" t="s">
        <v>2</v>
      </c>
      <c r="K13" s="175"/>
      <c r="L13" s="175"/>
      <c r="M13" s="119" t="s">
        <v>5</v>
      </c>
      <c r="N13" s="175"/>
      <c r="O13" s="176"/>
    </row>
    <row r="14" spans="1:15" x14ac:dyDescent="0.3">
      <c r="A14" s="135"/>
      <c r="B14" s="18"/>
      <c r="C14" s="122"/>
      <c r="D14" s="122"/>
      <c r="E14" s="120"/>
      <c r="F14" s="122"/>
      <c r="G14" s="124"/>
      <c r="H14" s="19"/>
      <c r="I14" s="135"/>
      <c r="J14" s="18"/>
      <c r="K14" s="122"/>
      <c r="L14" s="122"/>
      <c r="M14" s="120"/>
      <c r="N14" s="122"/>
      <c r="O14" s="124"/>
    </row>
    <row r="15" spans="1:15" x14ac:dyDescent="0.3">
      <c r="A15" s="45"/>
      <c r="B15" s="116" t="s">
        <v>78</v>
      </c>
      <c r="C15" s="115"/>
      <c r="D15" s="12"/>
      <c r="E15" s="120" t="s">
        <v>69</v>
      </c>
      <c r="F15" s="75"/>
      <c r="G15" s="121"/>
      <c r="H15" s="57"/>
      <c r="I15" s="45"/>
      <c r="J15" s="116" t="s">
        <v>78</v>
      </c>
      <c r="K15" s="115"/>
      <c r="L15" s="12"/>
      <c r="M15" s="120" t="s">
        <v>69</v>
      </c>
      <c r="N15" s="75"/>
      <c r="O15" s="121"/>
    </row>
    <row r="16" spans="1:15" x14ac:dyDescent="0.3">
      <c r="A16" s="45"/>
      <c r="B16" s="19"/>
      <c r="C16" s="117" t="s">
        <v>76</v>
      </c>
      <c r="D16" s="12"/>
      <c r="E16" s="18"/>
      <c r="F16" s="19"/>
      <c r="G16" s="127"/>
      <c r="H16" s="57"/>
      <c r="I16" s="45"/>
      <c r="J16" s="19"/>
      <c r="K16" s="117" t="s">
        <v>76</v>
      </c>
      <c r="L16" s="12"/>
      <c r="M16" s="18"/>
      <c r="N16" s="19"/>
      <c r="O16" s="127"/>
    </row>
    <row r="17" spans="1:15" x14ac:dyDescent="0.3">
      <c r="A17" s="45"/>
      <c r="B17" s="18" t="s">
        <v>71</v>
      </c>
      <c r="C17" s="76"/>
      <c r="D17" s="68"/>
      <c r="E17" s="123" t="s">
        <v>98</v>
      </c>
      <c r="F17" s="69">
        <f>SUM(C17:C21)</f>
        <v>0</v>
      </c>
      <c r="G17" s="127"/>
      <c r="H17" s="57"/>
      <c r="I17" s="45"/>
      <c r="J17" s="18" t="s">
        <v>71</v>
      </c>
      <c r="K17" s="76"/>
      <c r="L17" s="68"/>
      <c r="M17" s="123" t="s">
        <v>98</v>
      </c>
      <c r="N17" s="69">
        <f>SUM(K17:K21)</f>
        <v>0</v>
      </c>
      <c r="O17" s="127"/>
    </row>
    <row r="18" spans="1:15" x14ac:dyDescent="0.3">
      <c r="A18" s="45"/>
      <c r="B18" s="18" t="s">
        <v>72</v>
      </c>
      <c r="C18" s="77"/>
      <c r="D18" s="68"/>
      <c r="E18" s="114" t="s">
        <v>99</v>
      </c>
      <c r="F18" s="69">
        <f>IF(C15&gt;0,F17/C15,0)</f>
        <v>0</v>
      </c>
      <c r="G18" s="127"/>
      <c r="H18" s="19"/>
      <c r="I18" s="45"/>
      <c r="J18" s="18" t="s">
        <v>72</v>
      </c>
      <c r="K18" s="76"/>
      <c r="L18" s="68"/>
      <c r="M18" s="114" t="s">
        <v>99</v>
      </c>
      <c r="N18" s="69">
        <f>IF(K15&gt;0,N17/K15,0)</f>
        <v>0</v>
      </c>
      <c r="O18" s="127"/>
    </row>
    <row r="19" spans="1:15" x14ac:dyDescent="0.3">
      <c r="A19" s="45"/>
      <c r="B19" s="18" t="s">
        <v>73</v>
      </c>
      <c r="C19" s="77"/>
      <c r="D19" s="68"/>
      <c r="E19" s="116" t="s">
        <v>6</v>
      </c>
      <c r="F19" s="69">
        <f>ROUNDDOWN(IF(F15="Weekly",F18*4.3,IF(F15="Bi-weekly",F18*2.15,IF(F15="Semi-monthly",F18*2,IF(F15="monthly",F18*1,IF(F15="",0))))),0)</f>
        <v>0</v>
      </c>
      <c r="G19" s="128"/>
      <c r="H19" s="19"/>
      <c r="I19" s="45"/>
      <c r="J19" s="18" t="s">
        <v>73</v>
      </c>
      <c r="K19" s="76"/>
      <c r="L19" s="68"/>
      <c r="M19" s="116" t="s">
        <v>6</v>
      </c>
      <c r="N19" s="69">
        <f>ROUNDDOWN(IF(N15="Weekly",N18*4.3,IF(N15="Bi-weekly",N18*2.15,IF(N15="Semi-monthly",N18*2,IF(N15="monthly",N18*1,IF(N15="",0))))),0)</f>
        <v>0</v>
      </c>
      <c r="O19" s="128"/>
    </row>
    <row r="20" spans="1:15" x14ac:dyDescent="0.3">
      <c r="A20" s="45"/>
      <c r="B20" s="56" t="s">
        <v>74</v>
      </c>
      <c r="C20" s="77"/>
      <c r="D20" s="68"/>
      <c r="E20" s="114" t="s">
        <v>7</v>
      </c>
      <c r="F20" s="69">
        <f>IF(F19&gt;0,F19*12,0)</f>
        <v>0</v>
      </c>
      <c r="G20" s="128"/>
      <c r="H20" s="19"/>
      <c r="I20" s="45"/>
      <c r="J20" s="56" t="s">
        <v>74</v>
      </c>
      <c r="K20" s="76"/>
      <c r="L20" s="68"/>
      <c r="M20" s="114" t="s">
        <v>7</v>
      </c>
      <c r="N20" s="69">
        <f>IF(N19&gt;0,N19*12,0)</f>
        <v>0</v>
      </c>
      <c r="O20" s="128"/>
    </row>
    <row r="21" spans="1:15" x14ac:dyDescent="0.3">
      <c r="A21" s="45"/>
      <c r="B21" s="56" t="s">
        <v>75</v>
      </c>
      <c r="C21" s="77"/>
      <c r="D21" s="68"/>
      <c r="E21" s="69"/>
      <c r="F21" s="12"/>
      <c r="G21" s="13"/>
      <c r="H21" s="19"/>
      <c r="I21" s="45"/>
      <c r="J21" s="56" t="s">
        <v>75</v>
      </c>
      <c r="K21" s="76"/>
      <c r="L21" s="68"/>
      <c r="M21" s="69"/>
      <c r="N21" s="12"/>
      <c r="O21" s="13"/>
    </row>
    <row r="22" spans="1:15" ht="15" thickBot="1" x14ac:dyDescent="0.35">
      <c r="A22" s="46"/>
      <c r="B22" s="73"/>
      <c r="C22" s="72"/>
      <c r="D22" s="74"/>
      <c r="E22" s="72"/>
      <c r="F22" s="126"/>
      <c r="G22" s="129"/>
      <c r="H22" s="19"/>
      <c r="I22" s="46"/>
      <c r="J22" s="73"/>
      <c r="K22" s="72"/>
      <c r="L22" s="74"/>
      <c r="M22" s="72"/>
      <c r="N22" s="126"/>
      <c r="O22" s="129"/>
    </row>
    <row r="23" spans="1:15" x14ac:dyDescent="0.3">
      <c r="A23" s="79" t="s">
        <v>100</v>
      </c>
      <c r="B23" s="71" t="s">
        <v>2</v>
      </c>
      <c r="C23" s="175"/>
      <c r="D23" s="175"/>
      <c r="E23" s="119" t="s">
        <v>5</v>
      </c>
      <c r="F23" s="175"/>
      <c r="G23" s="176"/>
      <c r="H23" s="19"/>
      <c r="I23" s="79" t="s">
        <v>101</v>
      </c>
      <c r="J23" s="71" t="s">
        <v>2</v>
      </c>
      <c r="K23" s="175"/>
      <c r="L23" s="175"/>
      <c r="M23" s="119" t="s">
        <v>5</v>
      </c>
      <c r="N23" s="175"/>
      <c r="O23" s="176"/>
    </row>
    <row r="24" spans="1:15" x14ac:dyDescent="0.3">
      <c r="A24" s="135"/>
      <c r="B24" s="18"/>
      <c r="C24" s="122"/>
      <c r="D24" s="122"/>
      <c r="E24" s="120"/>
      <c r="F24" s="122"/>
      <c r="G24" s="124"/>
      <c r="H24" s="19"/>
      <c r="I24" s="135"/>
      <c r="J24" s="18"/>
      <c r="K24" s="122"/>
      <c r="L24" s="122"/>
      <c r="M24" s="120"/>
      <c r="N24" s="122"/>
      <c r="O24" s="124"/>
    </row>
    <row r="25" spans="1:15" x14ac:dyDescent="0.3">
      <c r="A25" s="45"/>
      <c r="B25" s="116" t="s">
        <v>78</v>
      </c>
      <c r="C25" s="115"/>
      <c r="D25" s="12"/>
      <c r="E25" s="120" t="s">
        <v>69</v>
      </c>
      <c r="F25" s="75"/>
      <c r="G25" s="121"/>
      <c r="H25" s="57"/>
      <c r="I25" s="45"/>
      <c r="J25" s="116" t="s">
        <v>78</v>
      </c>
      <c r="K25" s="115"/>
      <c r="L25" s="12"/>
      <c r="M25" s="120" t="s">
        <v>69</v>
      </c>
      <c r="N25" s="75"/>
      <c r="O25" s="121"/>
    </row>
    <row r="26" spans="1:15" x14ac:dyDescent="0.3">
      <c r="A26" s="45"/>
      <c r="B26" s="19"/>
      <c r="C26" s="117" t="s">
        <v>76</v>
      </c>
      <c r="D26" s="12"/>
      <c r="E26" s="18"/>
      <c r="F26" s="19"/>
      <c r="G26" s="127"/>
      <c r="H26" s="57"/>
      <c r="I26" s="45"/>
      <c r="J26" s="19"/>
      <c r="K26" s="117" t="s">
        <v>76</v>
      </c>
      <c r="L26" s="12"/>
      <c r="M26" s="18"/>
      <c r="N26" s="19"/>
      <c r="O26" s="127"/>
    </row>
    <row r="27" spans="1:15" x14ac:dyDescent="0.3">
      <c r="A27" s="45"/>
      <c r="B27" s="18" t="s">
        <v>71</v>
      </c>
      <c r="C27" s="76"/>
      <c r="D27" s="68"/>
      <c r="E27" s="123" t="s">
        <v>98</v>
      </c>
      <c r="F27" s="69">
        <f>SUM(C27:C31)</f>
        <v>0</v>
      </c>
      <c r="G27" s="127"/>
      <c r="H27" s="57"/>
      <c r="I27" s="45"/>
      <c r="J27" s="18" t="s">
        <v>71</v>
      </c>
      <c r="K27" s="76"/>
      <c r="L27" s="68"/>
      <c r="M27" s="123" t="s">
        <v>98</v>
      </c>
      <c r="N27" s="69">
        <f>SUM(K27:K31)</f>
        <v>0</v>
      </c>
      <c r="O27" s="127"/>
    </row>
    <row r="28" spans="1:15" x14ac:dyDescent="0.3">
      <c r="A28" s="45"/>
      <c r="B28" s="18" t="s">
        <v>72</v>
      </c>
      <c r="C28" s="77"/>
      <c r="D28" s="68"/>
      <c r="E28" s="114" t="s">
        <v>99</v>
      </c>
      <c r="F28" s="69">
        <f>IF(C25&gt;0,F27/C25,0)</f>
        <v>0</v>
      </c>
      <c r="G28" s="127"/>
      <c r="H28" s="19"/>
      <c r="I28" s="45"/>
      <c r="J28" s="18" t="s">
        <v>72</v>
      </c>
      <c r="K28" s="76"/>
      <c r="L28" s="68"/>
      <c r="M28" s="114" t="s">
        <v>99</v>
      </c>
      <c r="N28" s="69">
        <f>IF(K25&gt;0,N27/K25,0)</f>
        <v>0</v>
      </c>
      <c r="O28" s="127"/>
    </row>
    <row r="29" spans="1:15" x14ac:dyDescent="0.3">
      <c r="A29" s="45"/>
      <c r="B29" s="18" t="s">
        <v>73</v>
      </c>
      <c r="C29" s="77"/>
      <c r="D29" s="68"/>
      <c r="E29" s="116" t="s">
        <v>6</v>
      </c>
      <c r="F29" s="69">
        <f>ROUNDDOWN(IF(F25="Weekly",F28*4.3,IF(F25="Bi-weekly",F28*2.15,IF(F25="Semi-monthly",F28*2,IF(F25="monthly",F28*1,IF(F25="",0))))),0)</f>
        <v>0</v>
      </c>
      <c r="G29" s="128"/>
      <c r="H29" s="19"/>
      <c r="I29" s="45"/>
      <c r="J29" s="18" t="s">
        <v>73</v>
      </c>
      <c r="K29" s="76"/>
      <c r="L29" s="68"/>
      <c r="M29" s="116" t="s">
        <v>6</v>
      </c>
      <c r="N29" s="69">
        <f>ROUNDDOWN(IF(N25="Weekly",N28*4.3,IF(N25="Bi-weekly",N28*2.15,IF(N25="Semi-monthly",N28*2,IF(N25="monthly",N28*1,IF(N25="",0))))),0)</f>
        <v>0</v>
      </c>
      <c r="O29" s="128"/>
    </row>
    <row r="30" spans="1:15" x14ac:dyDescent="0.3">
      <c r="A30" s="45"/>
      <c r="B30" s="56" t="s">
        <v>74</v>
      </c>
      <c r="C30" s="77"/>
      <c r="D30" s="68"/>
      <c r="E30" s="114" t="s">
        <v>7</v>
      </c>
      <c r="F30" s="69">
        <f>IF(F29&gt;0,F29*12,0)</f>
        <v>0</v>
      </c>
      <c r="G30" s="128"/>
      <c r="H30" s="19"/>
      <c r="I30" s="45"/>
      <c r="J30" s="56" t="s">
        <v>74</v>
      </c>
      <c r="K30" s="76"/>
      <c r="L30" s="68"/>
      <c r="M30" s="114" t="s">
        <v>7</v>
      </c>
      <c r="N30" s="69">
        <f>IF(N29&gt;0,N29*12,0)</f>
        <v>0</v>
      </c>
      <c r="O30" s="128"/>
    </row>
    <row r="31" spans="1:15" x14ac:dyDescent="0.3">
      <c r="A31" s="45"/>
      <c r="B31" s="56" t="s">
        <v>75</v>
      </c>
      <c r="C31" s="77"/>
      <c r="D31" s="68"/>
      <c r="E31" s="69"/>
      <c r="F31" s="12"/>
      <c r="G31" s="13"/>
      <c r="H31" s="19"/>
      <c r="I31" s="45"/>
      <c r="J31" s="56" t="s">
        <v>75</v>
      </c>
      <c r="K31" s="76"/>
      <c r="L31" s="68"/>
      <c r="M31" s="69"/>
      <c r="N31" s="12"/>
      <c r="O31" s="13"/>
    </row>
    <row r="32" spans="1:15" ht="15" thickBot="1" x14ac:dyDescent="0.35">
      <c r="A32" s="46"/>
      <c r="B32" s="73"/>
      <c r="C32" s="72"/>
      <c r="D32" s="74"/>
      <c r="E32" s="72"/>
      <c r="F32" s="126"/>
      <c r="G32" s="129"/>
      <c r="H32" s="23"/>
      <c r="I32" s="46"/>
      <c r="J32" s="73"/>
      <c r="K32" s="72"/>
      <c r="L32" s="74"/>
      <c r="M32" s="72"/>
      <c r="N32" s="126"/>
      <c r="O32" s="129"/>
    </row>
    <row r="33" spans="1:15" x14ac:dyDescent="0.3">
      <c r="A33" s="125"/>
      <c r="B33" s="125"/>
      <c r="C33" s="125"/>
      <c r="D33" s="125"/>
      <c r="E33" s="125"/>
      <c r="F33" s="125"/>
      <c r="G33" s="125"/>
      <c r="H33" s="125"/>
      <c r="I33" s="125"/>
      <c r="J33" s="125"/>
      <c r="K33" s="125"/>
      <c r="L33" s="125"/>
      <c r="M33" s="125"/>
      <c r="N33" s="125"/>
      <c r="O33" s="125"/>
    </row>
    <row r="34" spans="1:15" x14ac:dyDescent="0.3">
      <c r="A34" s="125"/>
      <c r="B34" s="125"/>
      <c r="C34" s="125"/>
      <c r="D34" s="125"/>
      <c r="E34" s="125"/>
      <c r="F34" s="125"/>
      <c r="G34" s="125"/>
      <c r="H34" s="125"/>
      <c r="I34" s="125"/>
      <c r="J34" s="125"/>
      <c r="K34" s="125"/>
      <c r="L34" s="125"/>
      <c r="M34" s="125"/>
      <c r="N34" s="125"/>
      <c r="O34" s="125"/>
    </row>
    <row r="35" spans="1:15" x14ac:dyDescent="0.3">
      <c r="A35" s="125"/>
      <c r="B35" s="125"/>
      <c r="C35" s="125"/>
      <c r="D35" s="125"/>
      <c r="E35" s="125"/>
      <c r="F35" s="125"/>
      <c r="G35" s="125"/>
      <c r="H35" s="125"/>
      <c r="I35" s="125"/>
      <c r="J35" s="125"/>
      <c r="K35" s="125"/>
      <c r="L35" s="125"/>
      <c r="M35" s="125"/>
      <c r="N35" s="125"/>
      <c r="O35" s="125"/>
    </row>
    <row r="36" spans="1:15" x14ac:dyDescent="0.3">
      <c r="A36" s="125"/>
      <c r="B36" s="125"/>
      <c r="C36" s="125"/>
      <c r="D36" s="125"/>
      <c r="E36" s="125"/>
      <c r="F36" s="125"/>
      <c r="G36" s="125"/>
      <c r="H36" s="125"/>
      <c r="I36" s="125"/>
      <c r="J36" s="125"/>
      <c r="K36" s="125"/>
      <c r="L36" s="125"/>
      <c r="M36" s="125"/>
      <c r="N36" s="125"/>
      <c r="O36" s="125"/>
    </row>
    <row r="37" spans="1:15" x14ac:dyDescent="0.3">
      <c r="A37" s="125"/>
      <c r="B37" s="125"/>
      <c r="C37" s="125"/>
      <c r="D37" s="125"/>
      <c r="E37" s="125"/>
      <c r="F37" s="125"/>
      <c r="G37" s="125"/>
      <c r="H37" s="125"/>
      <c r="I37" s="125"/>
      <c r="J37" s="125"/>
      <c r="K37" s="125"/>
      <c r="L37" s="125"/>
      <c r="M37" s="125"/>
      <c r="N37" s="125"/>
      <c r="O37" s="125"/>
    </row>
    <row r="38" spans="1:15" x14ac:dyDescent="0.3">
      <c r="B38" s="56"/>
      <c r="C38" s="67"/>
      <c r="D38" s="68"/>
      <c r="E38" s="69"/>
      <c r="F38" s="19"/>
      <c r="G38" s="56"/>
      <c r="H38" s="28"/>
    </row>
    <row r="39" spans="1:15" x14ac:dyDescent="0.3">
      <c r="B39" s="56"/>
      <c r="C39" s="69"/>
      <c r="D39" s="68"/>
      <c r="E39" s="69"/>
      <c r="F39" s="19"/>
      <c r="G39" s="19"/>
      <c r="H39" s="28"/>
    </row>
    <row r="40" spans="1:15" x14ac:dyDescent="0.3">
      <c r="B40" s="56"/>
      <c r="C40" s="69"/>
      <c r="D40" s="68"/>
      <c r="E40" s="69"/>
      <c r="F40" s="19"/>
      <c r="G40" s="19"/>
      <c r="H40" s="28"/>
    </row>
  </sheetData>
  <sheetProtection selectLockedCells="1"/>
  <mergeCells count="14">
    <mergeCell ref="B1:O1"/>
    <mergeCell ref="C23:D23"/>
    <mergeCell ref="F23:G23"/>
    <mergeCell ref="K23:L23"/>
    <mergeCell ref="N23:O23"/>
    <mergeCell ref="N13:O13"/>
    <mergeCell ref="F13:G13"/>
    <mergeCell ref="K13:L13"/>
    <mergeCell ref="C13:D13"/>
    <mergeCell ref="N3:O3"/>
    <mergeCell ref="A2:O2"/>
    <mergeCell ref="K3:L3"/>
    <mergeCell ref="F3:G3"/>
    <mergeCell ref="C3:D3"/>
  </mergeCells>
  <dataValidations count="4">
    <dataValidation type="list" allowBlank="1" showInputMessage="1" showErrorMessage="1" sqref="N25 N15 F15 N5 F5 F25" xr:uid="{00000000-0002-0000-0100-000000000000}">
      <formula1>PayPeriod</formula1>
    </dataValidation>
    <dataValidation type="list" allowBlank="1" showInputMessage="1" showErrorMessage="1" sqref="K25 K15 C15 K5 C5 C25" xr:uid="{00000000-0002-0000-0100-000001000000}">
      <formula1>Numbers</formula1>
    </dataValidation>
    <dataValidation type="list" allowBlank="1" showInputMessage="1" showErrorMessage="1" sqref="N23 O3 F13 N13 F3:G4 N3 G13 O13 O23 G23 F23" xr:uid="{00000000-0002-0000-0100-000002000000}">
      <formula1>Income</formula1>
    </dataValidation>
    <dataValidation type="list" allowBlank="1" showInputMessage="1" showErrorMessage="1" sqref="C23:D24 C13:D14 K13:L14 K3:L4 C3:D4 K23:L24" xr:uid="{00000000-0002-0000-0100-000003000000}">
      <formula1>Person</formula1>
    </dataValidation>
  </dataValidations>
  <pageMargins left="0.25" right="0.25" top="0.25" bottom="0.25" header="0.3" footer="0.3"/>
  <pageSetup orientation="landscape" r:id="rId1"/>
  <headerFooter>
    <oddFooter>&amp;R&amp;"Times New Roman,Regular"&amp;10Income Calculation Worksheet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showGridLines="0" zoomScaleNormal="100" workbookViewId="0">
      <selection activeCell="O4" sqref="O4"/>
    </sheetView>
  </sheetViews>
  <sheetFormatPr defaultColWidth="9.109375" defaultRowHeight="14.4" x14ac:dyDescent="0.3"/>
  <cols>
    <col min="1" max="1" width="3.5546875" style="25" customWidth="1"/>
    <col min="2" max="4" width="9.109375" style="25"/>
    <col min="5" max="5" width="9.88671875" style="25" bestFit="1" customWidth="1"/>
    <col min="6" max="6" width="9.109375" style="25" customWidth="1"/>
    <col min="7" max="9" width="9.109375" style="25"/>
    <col min="10" max="10" width="9.5546875" style="25" bestFit="1" customWidth="1"/>
    <col min="11" max="16384" width="9.109375" style="25"/>
  </cols>
  <sheetData>
    <row r="1" spans="1:10" x14ac:dyDescent="0.3">
      <c r="B1" s="133"/>
      <c r="C1" s="133"/>
      <c r="D1" s="133"/>
      <c r="E1" s="133"/>
      <c r="F1" s="133"/>
      <c r="G1" s="133"/>
      <c r="H1" s="133"/>
      <c r="I1" s="133"/>
      <c r="J1" s="133"/>
    </row>
    <row r="2" spans="1:10" ht="48" customHeight="1" thickBot="1" x14ac:dyDescent="0.35">
      <c r="B2" s="134"/>
      <c r="C2" s="134"/>
      <c r="D2" s="218" t="s">
        <v>121</v>
      </c>
      <c r="E2" s="218"/>
      <c r="F2" s="218"/>
      <c r="G2" s="218"/>
      <c r="H2" s="218"/>
      <c r="I2" s="218"/>
      <c r="J2" s="218"/>
    </row>
    <row r="3" spans="1:10" ht="16.2" thickBot="1" x14ac:dyDescent="0.35">
      <c r="A3" s="227" t="s">
        <v>27</v>
      </c>
      <c r="B3" s="228"/>
      <c r="C3" s="228"/>
      <c r="D3" s="228"/>
      <c r="E3" s="228"/>
      <c r="F3" s="228"/>
      <c r="G3" s="228"/>
      <c r="H3" s="228"/>
      <c r="I3" s="228"/>
      <c r="J3" s="229"/>
    </row>
    <row r="4" spans="1:10" ht="15.75" customHeight="1" x14ac:dyDescent="0.3">
      <c r="A4" s="31"/>
      <c r="B4" s="32"/>
      <c r="C4" s="32"/>
      <c r="D4" s="32"/>
      <c r="E4" s="32"/>
      <c r="F4" s="32"/>
      <c r="G4" s="32"/>
      <c r="H4" s="32"/>
      <c r="I4" s="32"/>
      <c r="J4" s="33"/>
    </row>
    <row r="5" spans="1:10" ht="15" customHeight="1" x14ac:dyDescent="0.3">
      <c r="A5" s="181" t="s">
        <v>38</v>
      </c>
      <c r="B5" s="182"/>
      <c r="C5" s="182"/>
      <c r="D5" s="182"/>
      <c r="E5" s="182"/>
      <c r="F5" s="182"/>
      <c r="G5" s="204" t="s">
        <v>33</v>
      </c>
      <c r="H5" s="204"/>
      <c r="I5" s="204"/>
      <c r="J5" s="205"/>
    </row>
    <row r="6" spans="1:10" x14ac:dyDescent="0.3">
      <c r="A6" s="206"/>
      <c r="B6" s="207"/>
      <c r="C6" s="207"/>
      <c r="D6" s="207"/>
      <c r="E6" s="207"/>
      <c r="F6" s="207"/>
      <c r="G6" s="207"/>
      <c r="H6" s="207"/>
      <c r="I6" s="207"/>
      <c r="J6" s="208"/>
    </row>
    <row r="7" spans="1:10" x14ac:dyDescent="0.3">
      <c r="A7" s="181" t="s">
        <v>35</v>
      </c>
      <c r="B7" s="182"/>
      <c r="C7" s="182"/>
      <c r="D7" s="182"/>
      <c r="E7" s="182"/>
      <c r="F7" s="182"/>
      <c r="G7" s="182"/>
      <c r="H7" s="182"/>
      <c r="I7" s="182"/>
      <c r="J7" s="183"/>
    </row>
    <row r="8" spans="1:10" x14ac:dyDescent="0.3">
      <c r="A8" s="34"/>
      <c r="B8" s="196" t="s">
        <v>29</v>
      </c>
      <c r="C8" s="196"/>
      <c r="D8" s="196"/>
      <c r="E8" s="196"/>
      <c r="F8" s="35" t="s">
        <v>30</v>
      </c>
      <c r="G8" s="196" t="s">
        <v>31</v>
      </c>
      <c r="H8" s="196"/>
      <c r="I8" s="196" t="s">
        <v>28</v>
      </c>
      <c r="J8" s="203"/>
    </row>
    <row r="9" spans="1:10" x14ac:dyDescent="0.3">
      <c r="A9" s="36">
        <v>1</v>
      </c>
      <c r="B9" s="201"/>
      <c r="C9" s="201"/>
      <c r="D9" s="201"/>
      <c r="E9" s="201"/>
      <c r="F9" s="7"/>
      <c r="G9" s="201"/>
      <c r="H9" s="201"/>
      <c r="I9" s="197"/>
      <c r="J9" s="198"/>
    </row>
    <row r="10" spans="1:10" x14ac:dyDescent="0.3">
      <c r="A10" s="36">
        <v>2</v>
      </c>
      <c r="B10" s="201"/>
      <c r="C10" s="201"/>
      <c r="D10" s="201"/>
      <c r="E10" s="201"/>
      <c r="F10" s="7"/>
      <c r="G10" s="201"/>
      <c r="H10" s="201"/>
      <c r="I10" s="197"/>
      <c r="J10" s="198"/>
    </row>
    <row r="11" spans="1:10" x14ac:dyDescent="0.3">
      <c r="A11" s="36">
        <v>3</v>
      </c>
      <c r="B11" s="201"/>
      <c r="C11" s="201"/>
      <c r="D11" s="201"/>
      <c r="E11" s="201"/>
      <c r="F11" s="7"/>
      <c r="G11" s="201"/>
      <c r="H11" s="201"/>
      <c r="I11" s="197"/>
      <c r="J11" s="198"/>
    </row>
    <row r="12" spans="1:10" ht="15" thickBot="1" x14ac:dyDescent="0.35">
      <c r="A12" s="36">
        <v>4</v>
      </c>
      <c r="B12" s="201"/>
      <c r="C12" s="201"/>
      <c r="D12" s="201"/>
      <c r="E12" s="201"/>
      <c r="F12" s="7"/>
      <c r="G12" s="201"/>
      <c r="H12" s="202"/>
      <c r="I12" s="199"/>
      <c r="J12" s="200"/>
    </row>
    <row r="13" spans="1:10" ht="15" thickBot="1" x14ac:dyDescent="0.35">
      <c r="A13" s="20"/>
      <c r="B13" s="19"/>
      <c r="C13" s="19"/>
      <c r="D13" s="19"/>
      <c r="E13" s="19"/>
      <c r="F13" s="19"/>
      <c r="G13" s="19"/>
      <c r="H13" s="37" t="s">
        <v>39</v>
      </c>
      <c r="I13" s="216">
        <f>SUM(I9:J12)</f>
        <v>0</v>
      </c>
      <c r="J13" s="217"/>
    </row>
    <row r="14" spans="1:10" x14ac:dyDescent="0.3">
      <c r="A14" s="230" t="s">
        <v>37</v>
      </c>
      <c r="B14" s="231"/>
      <c r="C14" s="231"/>
      <c r="D14" s="231"/>
      <c r="E14" s="231"/>
      <c r="F14" s="231"/>
      <c r="G14" s="231"/>
      <c r="H14" s="231"/>
      <c r="I14" s="231"/>
      <c r="J14" s="232"/>
    </row>
    <row r="15" spans="1:10" ht="15" thickBot="1" x14ac:dyDescent="0.35">
      <c r="A15" s="209" t="s">
        <v>34</v>
      </c>
      <c r="B15" s="210"/>
      <c r="C15" s="210"/>
      <c r="D15" s="210"/>
      <c r="E15" s="39">
        <f>'Rent Calculation Worksheet'!B23</f>
        <v>0</v>
      </c>
      <c r="F15" s="211" t="s">
        <v>40</v>
      </c>
      <c r="G15" s="211"/>
      <c r="H15" s="211"/>
      <c r="I15" s="212"/>
      <c r="J15" s="51"/>
    </row>
    <row r="16" spans="1:10" ht="15" thickBot="1" x14ac:dyDescent="0.35">
      <c r="A16" s="209" t="s">
        <v>32</v>
      </c>
      <c r="B16" s="210"/>
      <c r="C16" s="210"/>
      <c r="D16" s="210"/>
      <c r="E16" s="40">
        <f>SUM(E15)*0.03</f>
        <v>0</v>
      </c>
      <c r="F16" s="213" t="s">
        <v>41</v>
      </c>
      <c r="G16" s="214"/>
      <c r="H16" s="214"/>
      <c r="I16" s="215"/>
      <c r="J16" s="49">
        <f>ROUND(IF(J15-E16&gt;E17,E17,IF(J15-E16&lt;0,0,IF(J15-E16&lt;E17,J15-E16))),0)</f>
        <v>0</v>
      </c>
    </row>
    <row r="17" spans="1:13" x14ac:dyDescent="0.3">
      <c r="A17" s="209" t="s">
        <v>36</v>
      </c>
      <c r="B17" s="210"/>
      <c r="C17" s="210"/>
      <c r="D17" s="210"/>
      <c r="E17" s="39">
        <f>I13</f>
        <v>0</v>
      </c>
      <c r="F17" s="19"/>
      <c r="G17" s="19"/>
      <c r="H17" s="19"/>
      <c r="I17" s="19"/>
      <c r="J17" s="33"/>
    </row>
    <row r="18" spans="1:13" ht="30" customHeight="1" x14ac:dyDescent="0.3">
      <c r="A18" s="184" t="s">
        <v>48</v>
      </c>
      <c r="B18" s="179"/>
      <c r="C18" s="179"/>
      <c r="D18" s="179"/>
      <c r="E18" s="179"/>
      <c r="F18" s="179"/>
      <c r="G18" s="179"/>
      <c r="H18" s="179"/>
      <c r="I18" s="179"/>
      <c r="J18" s="185"/>
      <c r="M18" s="38"/>
    </row>
    <row r="19" spans="1:13" ht="45" customHeight="1" thickBot="1" x14ac:dyDescent="0.35">
      <c r="A19" s="187" t="s">
        <v>57</v>
      </c>
      <c r="B19" s="188"/>
      <c r="C19" s="188"/>
      <c r="D19" s="188"/>
      <c r="E19" s="188"/>
      <c r="F19" s="188"/>
      <c r="G19" s="188"/>
      <c r="H19" s="188"/>
      <c r="I19" s="188"/>
      <c r="J19" s="189"/>
      <c r="M19" s="38"/>
    </row>
    <row r="20" spans="1:13" ht="16.2" thickBot="1" x14ac:dyDescent="0.35">
      <c r="A20" s="227" t="s">
        <v>44</v>
      </c>
      <c r="B20" s="228"/>
      <c r="C20" s="228"/>
      <c r="D20" s="228"/>
      <c r="E20" s="228"/>
      <c r="F20" s="228"/>
      <c r="G20" s="228"/>
      <c r="H20" s="228"/>
      <c r="I20" s="228"/>
      <c r="J20" s="229"/>
    </row>
    <row r="21" spans="1:13" x14ac:dyDescent="0.3">
      <c r="A21" s="193"/>
      <c r="B21" s="194"/>
      <c r="C21" s="194"/>
      <c r="D21" s="194"/>
      <c r="E21" s="194"/>
      <c r="F21" s="194"/>
      <c r="G21" s="194"/>
      <c r="H21" s="194"/>
      <c r="I21" s="194"/>
      <c r="J21" s="195"/>
    </row>
    <row r="22" spans="1:13" x14ac:dyDescent="0.3">
      <c r="A22" s="181" t="s">
        <v>46</v>
      </c>
      <c r="B22" s="182"/>
      <c r="C22" s="182"/>
      <c r="D22" s="182"/>
      <c r="E22" s="182"/>
      <c r="F22" s="182"/>
      <c r="G22" s="182"/>
      <c r="H22" s="182"/>
      <c r="I22" s="182"/>
      <c r="J22" s="183"/>
    </row>
    <row r="23" spans="1:13" x14ac:dyDescent="0.3">
      <c r="A23" s="42"/>
      <c r="B23" s="43"/>
      <c r="C23" s="220" t="s">
        <v>29</v>
      </c>
      <c r="D23" s="220"/>
      <c r="E23" s="220"/>
      <c r="F23" s="220"/>
      <c r="G23" s="220"/>
      <c r="H23" s="221"/>
      <c r="I23" s="35" t="s">
        <v>30</v>
      </c>
      <c r="J23" s="44" t="s">
        <v>45</v>
      </c>
    </row>
    <row r="24" spans="1:13" x14ac:dyDescent="0.3">
      <c r="A24" s="222" t="s">
        <v>42</v>
      </c>
      <c r="B24" s="223"/>
      <c r="C24" s="224"/>
      <c r="D24" s="225"/>
      <c r="E24" s="225"/>
      <c r="F24" s="225"/>
      <c r="G24" s="225"/>
      <c r="H24" s="226"/>
      <c r="I24" s="8"/>
      <c r="J24" s="9"/>
    </row>
    <row r="25" spans="1:13" x14ac:dyDescent="0.3">
      <c r="A25" s="222" t="s">
        <v>43</v>
      </c>
      <c r="B25" s="223"/>
      <c r="C25" s="224"/>
      <c r="D25" s="225"/>
      <c r="E25" s="225"/>
      <c r="F25" s="225"/>
      <c r="G25" s="225"/>
      <c r="H25" s="226"/>
      <c r="I25" s="8"/>
      <c r="J25" s="9"/>
    </row>
    <row r="26" spans="1:13" x14ac:dyDescent="0.3">
      <c r="A26" s="190"/>
      <c r="B26" s="191"/>
      <c r="C26" s="191"/>
      <c r="D26" s="191"/>
      <c r="E26" s="191"/>
      <c r="F26" s="191"/>
      <c r="G26" s="191"/>
      <c r="H26" s="191"/>
      <c r="I26" s="191"/>
      <c r="J26" s="192"/>
    </row>
    <row r="27" spans="1:13" x14ac:dyDescent="0.3">
      <c r="A27" s="230" t="s">
        <v>47</v>
      </c>
      <c r="B27" s="231"/>
      <c r="C27" s="231"/>
      <c r="D27" s="231"/>
      <c r="E27" s="231"/>
      <c r="F27" s="231"/>
      <c r="G27" s="231"/>
      <c r="H27" s="231"/>
      <c r="I27" s="231"/>
      <c r="J27" s="232"/>
    </row>
    <row r="28" spans="1:13" ht="15" thickBot="1" x14ac:dyDescent="0.35">
      <c r="A28" s="209" t="s">
        <v>34</v>
      </c>
      <c r="B28" s="210"/>
      <c r="C28" s="210"/>
      <c r="D28" s="210"/>
      <c r="E28" s="39">
        <f>'Rent Calculation Worksheet'!B23</f>
        <v>0</v>
      </c>
      <c r="F28" s="211" t="s">
        <v>58</v>
      </c>
      <c r="G28" s="211"/>
      <c r="H28" s="211"/>
      <c r="I28" s="212"/>
      <c r="J28" s="51"/>
    </row>
    <row r="29" spans="1:13" ht="15" thickBot="1" x14ac:dyDescent="0.35">
      <c r="A29" s="209" t="s">
        <v>32</v>
      </c>
      <c r="B29" s="210"/>
      <c r="C29" s="210"/>
      <c r="D29" s="210"/>
      <c r="E29" s="40">
        <f>SUM(E28)*0.03</f>
        <v>0</v>
      </c>
      <c r="F29" s="213" t="s">
        <v>59</v>
      </c>
      <c r="G29" s="214"/>
      <c r="H29" s="214"/>
      <c r="I29" s="219"/>
      <c r="J29" s="49">
        <f>ROUND(IF(J28-E29&gt;E28,E28,IF(J28-E29&lt;0, 0, IF(J28-E29&gt;0,J28-E29))),0)</f>
        <v>0</v>
      </c>
      <c r="K29" s="38"/>
    </row>
    <row r="30" spans="1:13" x14ac:dyDescent="0.3">
      <c r="A30" s="186" t="s">
        <v>49</v>
      </c>
      <c r="B30" s="177"/>
      <c r="C30" s="177"/>
      <c r="D30" s="177"/>
      <c r="E30" s="177"/>
      <c r="F30" s="177"/>
      <c r="G30" s="177"/>
      <c r="H30" s="177"/>
      <c r="I30" s="177"/>
      <c r="J30" s="178"/>
    </row>
    <row r="31" spans="1:13" x14ac:dyDescent="0.3">
      <c r="A31" s="186" t="s">
        <v>50</v>
      </c>
      <c r="B31" s="177"/>
      <c r="C31" s="177"/>
      <c r="D31" s="177"/>
      <c r="E31" s="177"/>
      <c r="F31" s="177"/>
      <c r="G31" s="177"/>
      <c r="H31" s="177"/>
      <c r="I31" s="177"/>
      <c r="J31" s="178"/>
    </row>
    <row r="32" spans="1:13" ht="30" customHeight="1" x14ac:dyDescent="0.3">
      <c r="A32" s="184" t="s">
        <v>87</v>
      </c>
      <c r="B32" s="179"/>
      <c r="C32" s="179"/>
      <c r="D32" s="179"/>
      <c r="E32" s="179"/>
      <c r="F32" s="179"/>
      <c r="G32" s="179"/>
      <c r="H32" s="179"/>
      <c r="I32" s="179"/>
      <c r="J32" s="185"/>
    </row>
    <row r="33" spans="1:10" x14ac:dyDescent="0.3">
      <c r="A33" s="20" t="s">
        <v>51</v>
      </c>
      <c r="B33" s="19"/>
      <c r="C33" s="19"/>
      <c r="D33" s="19"/>
      <c r="E33" s="19"/>
      <c r="F33" s="19"/>
      <c r="G33" s="19"/>
      <c r="H33" s="19"/>
      <c r="I33" s="19"/>
      <c r="J33" s="21"/>
    </row>
    <row r="34" spans="1:10" x14ac:dyDescent="0.3">
      <c r="A34" s="45"/>
      <c r="B34" s="177" t="s">
        <v>90</v>
      </c>
      <c r="C34" s="177"/>
      <c r="D34" s="177"/>
      <c r="E34" s="177"/>
      <c r="F34" s="177"/>
      <c r="G34" s="177" t="s">
        <v>52</v>
      </c>
      <c r="H34" s="177"/>
      <c r="I34" s="177"/>
      <c r="J34" s="178"/>
    </row>
    <row r="35" spans="1:10" x14ac:dyDescent="0.3">
      <c r="A35" s="45"/>
      <c r="B35" s="177" t="s">
        <v>54</v>
      </c>
      <c r="C35" s="177"/>
      <c r="D35" s="177"/>
      <c r="E35" s="177"/>
      <c r="F35" s="177"/>
      <c r="G35" s="177" t="s">
        <v>53</v>
      </c>
      <c r="H35" s="177"/>
      <c r="I35" s="177"/>
      <c r="J35" s="178"/>
    </row>
    <row r="36" spans="1:10" x14ac:dyDescent="0.3">
      <c r="A36" s="45"/>
      <c r="B36" s="177" t="s">
        <v>55</v>
      </c>
      <c r="C36" s="177"/>
      <c r="D36" s="177"/>
      <c r="E36" s="177"/>
      <c r="F36" s="177"/>
      <c r="G36" s="177" t="s">
        <v>88</v>
      </c>
      <c r="H36" s="177"/>
      <c r="I36" s="177"/>
      <c r="J36" s="178"/>
    </row>
    <row r="37" spans="1:10" x14ac:dyDescent="0.3">
      <c r="A37" s="45"/>
      <c r="B37" s="179" t="s">
        <v>89</v>
      </c>
      <c r="C37" s="179"/>
      <c r="D37" s="179"/>
      <c r="E37" s="179"/>
      <c r="F37" s="179"/>
      <c r="G37" s="177" t="s">
        <v>56</v>
      </c>
      <c r="H37" s="177"/>
      <c r="I37" s="177"/>
      <c r="J37" s="178"/>
    </row>
    <row r="38" spans="1:10" ht="15" thickBot="1" x14ac:dyDescent="0.35">
      <c r="A38" s="46"/>
      <c r="B38" s="180"/>
      <c r="C38" s="180"/>
      <c r="D38" s="180"/>
      <c r="E38" s="180"/>
      <c r="F38" s="180"/>
      <c r="G38" s="47"/>
      <c r="H38" s="47"/>
      <c r="I38" s="47"/>
      <c r="J38" s="48"/>
    </row>
  </sheetData>
  <sheetProtection selectLockedCells="1"/>
  <mergeCells count="56">
    <mergeCell ref="D2:J2"/>
    <mergeCell ref="A29:D29"/>
    <mergeCell ref="F29:I29"/>
    <mergeCell ref="C23:H23"/>
    <mergeCell ref="A24:B24"/>
    <mergeCell ref="A25:B25"/>
    <mergeCell ref="C24:H24"/>
    <mergeCell ref="C25:H25"/>
    <mergeCell ref="A20:J20"/>
    <mergeCell ref="A3:J3"/>
    <mergeCell ref="A27:J27"/>
    <mergeCell ref="A28:D28"/>
    <mergeCell ref="F28:I28"/>
    <mergeCell ref="A22:J22"/>
    <mergeCell ref="A14:J14"/>
    <mergeCell ref="A15:D15"/>
    <mergeCell ref="A16:D16"/>
    <mergeCell ref="A17:D17"/>
    <mergeCell ref="F15:I15"/>
    <mergeCell ref="F16:I16"/>
    <mergeCell ref="I13:J13"/>
    <mergeCell ref="I8:J8"/>
    <mergeCell ref="I9:J9"/>
    <mergeCell ref="I10:J10"/>
    <mergeCell ref="G5:J5"/>
    <mergeCell ref="A6:F6"/>
    <mergeCell ref="G6:J6"/>
    <mergeCell ref="A5:F5"/>
    <mergeCell ref="G10:H10"/>
    <mergeCell ref="G11:H11"/>
    <mergeCell ref="G12:H12"/>
    <mergeCell ref="B9:E9"/>
    <mergeCell ref="B10:E10"/>
    <mergeCell ref="B11:E11"/>
    <mergeCell ref="B12:E12"/>
    <mergeCell ref="G37:J37"/>
    <mergeCell ref="B37:F38"/>
    <mergeCell ref="A7:J7"/>
    <mergeCell ref="A18:J18"/>
    <mergeCell ref="A30:J30"/>
    <mergeCell ref="A31:J31"/>
    <mergeCell ref="A32:J32"/>
    <mergeCell ref="A19:J19"/>
    <mergeCell ref="A26:J26"/>
    <mergeCell ref="A21:J21"/>
    <mergeCell ref="B8:E8"/>
    <mergeCell ref="I11:J11"/>
    <mergeCell ref="I12:J12"/>
    <mergeCell ref="G8:H8"/>
    <mergeCell ref="G9:H9"/>
    <mergeCell ref="B34:F34"/>
    <mergeCell ref="B35:F35"/>
    <mergeCell ref="B36:F36"/>
    <mergeCell ref="G34:J34"/>
    <mergeCell ref="G35:J35"/>
    <mergeCell ref="G36:J36"/>
  </mergeCells>
  <pageMargins left="0.7" right="0.7" top="0.75" bottom="0.75" header="0.3" footer="0.3"/>
  <pageSetup orientation="portrait" r:id="rId1"/>
  <headerFooter>
    <oddFooter>&amp;C&amp;"Times New Roman,Regular"&amp;10                                                                                                                  &amp;R&amp;"Times New Roman,Regular"&amp;10Disability and Medical Expenses Allowance Calculations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3"/>
  <sheetViews>
    <sheetView tabSelected="1" workbookViewId="0">
      <selection activeCell="D6" sqref="D6"/>
    </sheetView>
  </sheetViews>
  <sheetFormatPr defaultRowHeight="14.4" x14ac:dyDescent="0.3"/>
  <cols>
    <col min="1" max="1" width="4" style="144" customWidth="1"/>
    <col min="2" max="2" width="2" style="144" customWidth="1"/>
    <col min="3" max="3" width="83.5546875" style="139" customWidth="1"/>
    <col min="4" max="4" width="66.6640625" style="139" customWidth="1"/>
  </cols>
  <sheetData>
    <row r="1" spans="1:18" x14ac:dyDescent="0.3">
      <c r="A1" s="142"/>
      <c r="B1" s="142"/>
      <c r="C1" s="138"/>
      <c r="D1" s="138"/>
      <c r="E1" s="137"/>
      <c r="F1" s="137"/>
      <c r="G1" s="137"/>
      <c r="H1" s="137"/>
      <c r="I1" s="137"/>
      <c r="J1" s="137"/>
      <c r="K1" s="137"/>
      <c r="L1" s="137"/>
      <c r="M1" s="137"/>
      <c r="N1" s="137"/>
      <c r="O1" s="137"/>
      <c r="P1" s="137"/>
      <c r="Q1" s="137"/>
      <c r="R1" s="137"/>
    </row>
    <row r="2" spans="1:18" x14ac:dyDescent="0.3">
      <c r="A2" s="142"/>
      <c r="B2" s="142"/>
      <c r="C2" s="138"/>
      <c r="D2" s="138"/>
      <c r="E2" s="137"/>
      <c r="F2" s="137"/>
      <c r="G2" s="137"/>
      <c r="H2" s="137"/>
      <c r="I2" s="137"/>
      <c r="J2" s="137"/>
      <c r="K2" s="137"/>
      <c r="L2" s="137"/>
      <c r="M2" s="137"/>
      <c r="N2" s="137"/>
      <c r="O2" s="137"/>
      <c r="P2" s="137"/>
      <c r="Q2" s="137"/>
      <c r="R2" s="137"/>
    </row>
    <row r="3" spans="1:18" ht="28.2" x14ac:dyDescent="0.3">
      <c r="A3" s="142">
        <v>1</v>
      </c>
      <c r="B3" s="143"/>
      <c r="C3" s="138" t="s">
        <v>148</v>
      </c>
      <c r="D3" s="141"/>
      <c r="E3" s="137"/>
      <c r="F3" s="137"/>
      <c r="G3" s="137"/>
      <c r="H3" s="137"/>
      <c r="I3" s="137"/>
      <c r="J3" s="137"/>
      <c r="K3" s="137"/>
      <c r="L3" s="137"/>
      <c r="M3" s="137"/>
      <c r="N3" s="137"/>
      <c r="O3" s="137"/>
      <c r="P3" s="137"/>
      <c r="Q3" s="137"/>
      <c r="R3" s="137"/>
    </row>
    <row r="4" spans="1:18" ht="28.2" x14ac:dyDescent="0.3">
      <c r="A4" s="142">
        <v>2</v>
      </c>
      <c r="B4" s="142"/>
      <c r="C4" s="138" t="s">
        <v>124</v>
      </c>
      <c r="D4" s="138"/>
      <c r="E4" s="137"/>
      <c r="F4" s="137"/>
      <c r="G4" s="137"/>
      <c r="H4" s="137"/>
      <c r="I4" s="137"/>
      <c r="J4" s="137"/>
      <c r="K4" s="137"/>
      <c r="L4" s="137"/>
      <c r="M4" s="137"/>
      <c r="N4" s="137"/>
      <c r="O4" s="137"/>
      <c r="P4" s="137"/>
      <c r="Q4" s="137"/>
      <c r="R4" s="137"/>
    </row>
    <row r="5" spans="1:18" x14ac:dyDescent="0.3">
      <c r="A5" s="142"/>
      <c r="B5" s="142"/>
      <c r="C5" s="138"/>
      <c r="D5" s="138"/>
      <c r="E5" s="137"/>
      <c r="F5" s="137"/>
      <c r="G5" s="137"/>
      <c r="H5" s="137"/>
      <c r="I5" s="137"/>
      <c r="J5" s="137"/>
      <c r="K5" s="137"/>
      <c r="L5" s="137"/>
      <c r="M5" s="137"/>
      <c r="N5" s="137"/>
      <c r="O5" s="137"/>
      <c r="P5" s="137"/>
      <c r="Q5" s="137"/>
      <c r="R5" s="137"/>
    </row>
    <row r="6" spans="1:18" ht="42" x14ac:dyDescent="0.3">
      <c r="A6" s="142">
        <v>3</v>
      </c>
      <c r="B6" s="142"/>
      <c r="C6" s="138" t="s">
        <v>123</v>
      </c>
      <c r="D6" s="138"/>
      <c r="E6" s="137"/>
      <c r="F6" s="137"/>
      <c r="G6" s="137"/>
      <c r="H6" s="137"/>
      <c r="I6" s="137"/>
      <c r="J6" s="137"/>
      <c r="K6" s="137"/>
      <c r="L6" s="137"/>
      <c r="M6" s="137"/>
      <c r="N6" s="137"/>
      <c r="O6" s="137"/>
      <c r="P6" s="137"/>
      <c r="Q6" s="137"/>
      <c r="R6" s="137"/>
    </row>
    <row r="7" spans="1:18" x14ac:dyDescent="0.3">
      <c r="A7" s="142"/>
      <c r="B7" s="142"/>
      <c r="C7" s="138"/>
      <c r="D7" s="138"/>
      <c r="E7" s="137"/>
      <c r="F7" s="137"/>
      <c r="G7" s="137"/>
      <c r="H7" s="137"/>
      <c r="I7" s="137"/>
      <c r="J7" s="137"/>
      <c r="K7" s="137"/>
      <c r="L7" s="137"/>
      <c r="M7" s="137"/>
      <c r="N7" s="137"/>
      <c r="O7" s="137"/>
      <c r="P7" s="137"/>
      <c r="Q7" s="137"/>
      <c r="R7" s="137"/>
    </row>
    <row r="8" spans="1:18" x14ac:dyDescent="0.3">
      <c r="A8" s="142">
        <v>4</v>
      </c>
      <c r="B8" s="142"/>
      <c r="C8" s="138" t="s">
        <v>125</v>
      </c>
      <c r="D8" s="138"/>
      <c r="E8" s="137"/>
      <c r="F8" s="137"/>
      <c r="G8" s="137"/>
      <c r="H8" s="137"/>
      <c r="I8" s="137"/>
      <c r="J8" s="137"/>
      <c r="K8" s="137"/>
      <c r="L8" s="137"/>
      <c r="M8" s="137"/>
      <c r="N8" s="137"/>
      <c r="O8" s="137"/>
      <c r="P8" s="137"/>
      <c r="Q8" s="137"/>
      <c r="R8" s="137"/>
    </row>
    <row r="9" spans="1:18" ht="42" x14ac:dyDescent="0.3">
      <c r="A9" s="142"/>
      <c r="B9" s="142" t="s">
        <v>126</v>
      </c>
      <c r="C9" s="138" t="s">
        <v>127</v>
      </c>
      <c r="D9" s="138"/>
      <c r="E9" s="137"/>
      <c r="F9" s="137"/>
      <c r="G9" s="137"/>
      <c r="H9" s="137"/>
      <c r="I9" s="137"/>
      <c r="J9" s="137"/>
      <c r="K9" s="137"/>
      <c r="L9" s="137"/>
      <c r="M9" s="137"/>
      <c r="N9" s="137"/>
      <c r="O9" s="137"/>
      <c r="P9" s="137"/>
      <c r="Q9" s="137"/>
      <c r="R9" s="137"/>
    </row>
    <row r="10" spans="1:18" x14ac:dyDescent="0.3">
      <c r="A10" s="142"/>
      <c r="B10" s="142" t="s">
        <v>128</v>
      </c>
      <c r="C10" s="138" t="s">
        <v>129</v>
      </c>
      <c r="D10" s="138"/>
      <c r="E10" s="137"/>
      <c r="F10" s="137"/>
      <c r="G10" s="137"/>
      <c r="H10" s="137"/>
      <c r="I10" s="137"/>
      <c r="J10" s="137"/>
      <c r="K10" s="137"/>
      <c r="L10" s="137"/>
      <c r="M10" s="137"/>
      <c r="N10" s="137"/>
      <c r="O10" s="137"/>
      <c r="P10" s="137"/>
      <c r="Q10" s="137"/>
      <c r="R10" s="137"/>
    </row>
    <row r="11" spans="1:18" ht="42" x14ac:dyDescent="0.3">
      <c r="A11" s="143"/>
      <c r="B11" s="142" t="s">
        <v>130</v>
      </c>
      <c r="C11" s="138" t="s">
        <v>131</v>
      </c>
      <c r="D11" s="141"/>
      <c r="E11" s="137"/>
      <c r="F11" s="137"/>
      <c r="G11" s="137"/>
      <c r="H11" s="137"/>
      <c r="I11" s="137"/>
      <c r="J11" s="137"/>
      <c r="K11" s="137"/>
      <c r="L11" s="137"/>
      <c r="M11" s="137"/>
      <c r="N11" s="137"/>
      <c r="O11" s="137"/>
      <c r="P11" s="137"/>
      <c r="Q11" s="137"/>
      <c r="R11" s="137"/>
    </row>
    <row r="12" spans="1:18" x14ac:dyDescent="0.3">
      <c r="A12" s="142"/>
      <c r="B12" s="142" t="s">
        <v>132</v>
      </c>
      <c r="C12" s="138" t="s">
        <v>133</v>
      </c>
      <c r="D12" s="140"/>
      <c r="E12" s="137"/>
      <c r="F12" s="137"/>
      <c r="G12" s="137"/>
      <c r="H12" s="137"/>
      <c r="I12" s="137"/>
      <c r="J12" s="137"/>
      <c r="K12" s="137"/>
      <c r="L12" s="137"/>
      <c r="M12" s="137"/>
      <c r="N12" s="137"/>
      <c r="O12" s="137"/>
      <c r="P12" s="137"/>
      <c r="Q12" s="137"/>
      <c r="R12" s="137"/>
    </row>
    <row r="13" spans="1:18" ht="14.25" customHeight="1" x14ac:dyDescent="0.3">
      <c r="A13" s="142"/>
      <c r="B13" s="142" t="s">
        <v>134</v>
      </c>
      <c r="C13" s="233" t="s">
        <v>135</v>
      </c>
      <c r="D13" s="233"/>
      <c r="E13" s="137"/>
      <c r="F13" s="137"/>
      <c r="G13" s="137"/>
      <c r="H13" s="137"/>
      <c r="I13" s="137"/>
      <c r="J13" s="137"/>
      <c r="K13" s="137"/>
      <c r="L13" s="137"/>
      <c r="M13" s="137"/>
      <c r="N13" s="137"/>
      <c r="O13" s="137"/>
      <c r="P13" s="137"/>
      <c r="Q13" s="137"/>
      <c r="R13" s="137"/>
    </row>
    <row r="14" spans="1:18" ht="28.2" x14ac:dyDescent="0.3">
      <c r="A14" s="142"/>
      <c r="B14" s="142"/>
      <c r="C14" s="138" t="s">
        <v>136</v>
      </c>
      <c r="D14" s="138"/>
      <c r="E14" s="137"/>
      <c r="F14" s="137"/>
      <c r="G14" s="137"/>
      <c r="H14" s="137"/>
      <c r="I14" s="137"/>
      <c r="J14" s="137"/>
      <c r="K14" s="137"/>
      <c r="L14" s="137"/>
      <c r="M14" s="137"/>
      <c r="N14" s="137"/>
      <c r="O14" s="137"/>
      <c r="P14" s="137"/>
      <c r="Q14" s="137"/>
      <c r="R14" s="137"/>
    </row>
    <row r="15" spans="1:18" x14ac:dyDescent="0.3">
      <c r="A15" s="142"/>
      <c r="B15" s="142"/>
      <c r="C15" s="138"/>
      <c r="D15" s="138"/>
      <c r="E15" s="137"/>
      <c r="F15" s="137"/>
      <c r="G15" s="137"/>
      <c r="H15" s="137"/>
      <c r="I15" s="137"/>
      <c r="J15" s="137"/>
      <c r="K15" s="137"/>
      <c r="L15" s="137"/>
      <c r="M15" s="137"/>
      <c r="N15" s="137"/>
      <c r="O15" s="137"/>
      <c r="P15" s="137"/>
      <c r="Q15" s="137"/>
      <c r="R15" s="137"/>
    </row>
    <row r="16" spans="1:18" ht="32.25" customHeight="1" x14ac:dyDescent="0.3">
      <c r="A16" s="142">
        <v>5</v>
      </c>
      <c r="B16" s="142"/>
      <c r="C16" s="138" t="s">
        <v>137</v>
      </c>
      <c r="D16" s="138"/>
      <c r="E16" s="137"/>
      <c r="F16" s="137"/>
      <c r="G16" s="137"/>
      <c r="H16" s="137"/>
      <c r="I16" s="137"/>
      <c r="J16" s="137"/>
      <c r="K16" s="137"/>
      <c r="L16" s="137"/>
      <c r="M16" s="137"/>
      <c r="N16" s="137"/>
      <c r="O16" s="137"/>
      <c r="P16" s="137"/>
      <c r="Q16" s="137"/>
      <c r="R16" s="137"/>
    </row>
    <row r="17" spans="1:18" x14ac:dyDescent="0.3">
      <c r="A17" s="142"/>
      <c r="B17" s="142"/>
      <c r="C17" s="138"/>
      <c r="D17" s="138"/>
      <c r="E17" s="137"/>
      <c r="F17" s="137"/>
      <c r="G17" s="137"/>
      <c r="H17" s="137"/>
      <c r="I17" s="137"/>
      <c r="J17" s="137"/>
      <c r="K17" s="137"/>
      <c r="L17" s="137"/>
      <c r="M17" s="137"/>
      <c r="N17" s="137"/>
      <c r="O17" s="137"/>
      <c r="P17" s="137"/>
      <c r="Q17" s="137"/>
      <c r="R17" s="137"/>
    </row>
    <row r="18" spans="1:18" ht="42" x14ac:dyDescent="0.3">
      <c r="A18" s="142">
        <v>6</v>
      </c>
      <c r="B18" s="142"/>
      <c r="C18" s="138" t="s">
        <v>138</v>
      </c>
      <c r="D18" s="138"/>
      <c r="E18" s="137"/>
      <c r="F18" s="137"/>
      <c r="G18" s="137"/>
      <c r="H18" s="137"/>
      <c r="I18" s="137"/>
      <c r="J18" s="137"/>
      <c r="K18" s="137"/>
      <c r="L18" s="137"/>
      <c r="M18" s="137"/>
      <c r="N18" s="137"/>
      <c r="O18" s="137"/>
      <c r="P18" s="137"/>
      <c r="Q18" s="137"/>
      <c r="R18" s="137"/>
    </row>
    <row r="19" spans="1:18" ht="28.2" x14ac:dyDescent="0.3">
      <c r="A19" s="142"/>
      <c r="B19" s="142"/>
      <c r="C19" s="138" t="s">
        <v>139</v>
      </c>
      <c r="D19" s="138"/>
      <c r="E19" s="137"/>
      <c r="F19" s="137"/>
      <c r="G19" s="137"/>
      <c r="H19" s="137"/>
      <c r="I19" s="137"/>
      <c r="J19" s="137"/>
      <c r="K19" s="137"/>
      <c r="L19" s="137"/>
      <c r="M19" s="137"/>
      <c r="N19" s="137"/>
      <c r="O19" s="137"/>
      <c r="P19" s="137"/>
      <c r="Q19" s="137"/>
      <c r="R19" s="137"/>
    </row>
    <row r="20" spans="1:18" x14ac:dyDescent="0.3">
      <c r="A20" s="142"/>
      <c r="B20" s="142"/>
      <c r="C20" s="138"/>
      <c r="D20" s="138"/>
      <c r="E20" s="137"/>
      <c r="F20" s="137"/>
      <c r="G20" s="137"/>
      <c r="H20" s="137"/>
      <c r="I20" s="137"/>
      <c r="J20" s="137"/>
      <c r="K20" s="137"/>
      <c r="L20" s="137"/>
      <c r="M20" s="137"/>
      <c r="N20" s="137"/>
      <c r="O20" s="137"/>
      <c r="P20" s="137"/>
      <c r="Q20" s="137"/>
      <c r="R20" s="137"/>
    </row>
    <row r="21" spans="1:18" ht="28.2" x14ac:dyDescent="0.3">
      <c r="A21" s="142">
        <v>7</v>
      </c>
      <c r="B21" s="142"/>
      <c r="C21" s="138" t="s">
        <v>140</v>
      </c>
      <c r="D21" s="138"/>
      <c r="E21" s="137"/>
      <c r="F21" s="137"/>
      <c r="G21" s="137"/>
      <c r="H21" s="137"/>
      <c r="I21" s="137"/>
      <c r="J21" s="137"/>
      <c r="K21" s="137"/>
      <c r="L21" s="137"/>
      <c r="M21" s="137"/>
      <c r="N21" s="137"/>
      <c r="O21" s="137"/>
      <c r="P21" s="137"/>
      <c r="Q21" s="137"/>
      <c r="R21" s="137"/>
    </row>
    <row r="22" spans="1:18" x14ac:dyDescent="0.3">
      <c r="A22" s="142"/>
      <c r="B22" s="142"/>
      <c r="C22" s="138"/>
      <c r="D22" s="138"/>
      <c r="E22" s="137"/>
      <c r="F22" s="137"/>
      <c r="G22" s="137"/>
      <c r="H22" s="137"/>
      <c r="I22" s="137"/>
      <c r="J22" s="137"/>
      <c r="K22" s="137"/>
      <c r="L22" s="137"/>
      <c r="M22" s="137"/>
      <c r="N22" s="137"/>
      <c r="O22" s="137"/>
      <c r="P22" s="137"/>
      <c r="Q22" s="137"/>
      <c r="R22" s="137"/>
    </row>
    <row r="23" spans="1:18" ht="42" x14ac:dyDescent="0.3">
      <c r="A23" s="142">
        <v>8</v>
      </c>
      <c r="B23" s="142"/>
      <c r="C23" s="138" t="s">
        <v>141</v>
      </c>
      <c r="D23" s="138"/>
      <c r="E23" s="137"/>
      <c r="F23" s="137"/>
      <c r="G23" s="137"/>
      <c r="H23" s="137"/>
      <c r="I23" s="137"/>
      <c r="J23" s="137"/>
      <c r="K23" s="137"/>
      <c r="L23" s="137"/>
      <c r="M23" s="137"/>
      <c r="N23" s="137"/>
      <c r="O23" s="137"/>
      <c r="P23" s="137"/>
      <c r="Q23" s="137"/>
      <c r="R23" s="137"/>
    </row>
    <row r="24" spans="1:18" x14ac:dyDescent="0.3">
      <c r="A24" s="142"/>
      <c r="B24" s="142"/>
      <c r="C24" s="138"/>
      <c r="D24" s="138"/>
      <c r="E24" s="137"/>
      <c r="F24" s="137"/>
      <c r="G24" s="137"/>
      <c r="H24" s="137"/>
      <c r="I24" s="137"/>
      <c r="J24" s="137"/>
      <c r="K24" s="137"/>
      <c r="L24" s="137"/>
      <c r="M24" s="137"/>
      <c r="N24" s="137"/>
      <c r="O24" s="137"/>
      <c r="P24" s="137"/>
      <c r="Q24" s="137"/>
      <c r="R24" s="137"/>
    </row>
    <row r="25" spans="1:18" ht="28.2" x14ac:dyDescent="0.3">
      <c r="A25" s="142">
        <v>9</v>
      </c>
      <c r="B25" s="142"/>
      <c r="C25" s="138" t="s">
        <v>142</v>
      </c>
      <c r="D25" s="138"/>
      <c r="E25" s="137"/>
      <c r="F25" s="137"/>
      <c r="G25" s="137"/>
      <c r="H25" s="137"/>
      <c r="I25" s="137"/>
      <c r="J25" s="137"/>
      <c r="K25" s="137"/>
      <c r="L25" s="137"/>
      <c r="M25" s="137"/>
      <c r="N25" s="137"/>
      <c r="O25" s="137"/>
      <c r="P25" s="137"/>
      <c r="Q25" s="137"/>
      <c r="R25" s="137"/>
    </row>
    <row r="26" spans="1:18" x14ac:dyDescent="0.3">
      <c r="A26" s="142"/>
      <c r="B26" s="142"/>
      <c r="C26" s="138"/>
      <c r="D26" s="138"/>
      <c r="E26" s="137"/>
      <c r="F26" s="137"/>
      <c r="G26" s="137"/>
      <c r="H26" s="137"/>
      <c r="I26" s="137"/>
      <c r="J26" s="137"/>
      <c r="K26" s="137"/>
      <c r="L26" s="137"/>
      <c r="M26" s="137"/>
      <c r="N26" s="137"/>
      <c r="O26" s="137"/>
      <c r="P26" s="137"/>
      <c r="Q26" s="137"/>
      <c r="R26" s="137"/>
    </row>
    <row r="27" spans="1:18" ht="28.2" x14ac:dyDescent="0.3">
      <c r="A27" s="142">
        <v>10</v>
      </c>
      <c r="B27" s="142"/>
      <c r="C27" s="138" t="s">
        <v>143</v>
      </c>
      <c r="D27" s="138"/>
      <c r="E27" s="137"/>
      <c r="F27" s="137"/>
      <c r="G27" s="137"/>
      <c r="H27" s="137"/>
      <c r="I27" s="137"/>
      <c r="J27" s="137"/>
      <c r="K27" s="137"/>
      <c r="L27" s="137"/>
      <c r="M27" s="137"/>
      <c r="N27" s="137"/>
      <c r="O27" s="137"/>
      <c r="P27" s="137"/>
      <c r="Q27" s="137"/>
      <c r="R27" s="137"/>
    </row>
    <row r="28" spans="1:18" x14ac:dyDescent="0.3">
      <c r="A28" s="142"/>
      <c r="B28" s="142"/>
      <c r="C28" s="138"/>
      <c r="D28" s="138"/>
      <c r="E28" s="137"/>
      <c r="F28" s="137"/>
      <c r="G28" s="137"/>
      <c r="H28" s="137"/>
      <c r="I28" s="137"/>
      <c r="J28" s="137"/>
      <c r="K28" s="137"/>
      <c r="L28" s="137"/>
      <c r="M28" s="137"/>
      <c r="N28" s="137"/>
      <c r="O28" s="137"/>
      <c r="P28" s="137"/>
      <c r="Q28" s="137"/>
      <c r="R28" s="137"/>
    </row>
    <row r="29" spans="1:18" x14ac:dyDescent="0.3">
      <c r="A29" s="142"/>
      <c r="B29" s="142"/>
      <c r="C29" s="138"/>
      <c r="D29" s="138"/>
      <c r="E29" s="137"/>
      <c r="F29" s="137"/>
      <c r="G29" s="137"/>
      <c r="H29" s="137"/>
      <c r="I29" s="137"/>
      <c r="J29" s="137"/>
      <c r="K29" s="137"/>
      <c r="L29" s="137"/>
      <c r="M29" s="137"/>
      <c r="N29" s="137"/>
      <c r="O29" s="137"/>
      <c r="P29" s="137"/>
      <c r="Q29" s="137"/>
      <c r="R29" s="137"/>
    </row>
    <row r="30" spans="1:18" x14ac:dyDescent="0.3">
      <c r="A30" s="142"/>
      <c r="B30" s="142"/>
      <c r="C30" s="138"/>
      <c r="D30" s="138"/>
      <c r="E30" s="137"/>
      <c r="F30" s="137"/>
      <c r="G30" s="137"/>
      <c r="H30" s="137"/>
      <c r="I30" s="137"/>
      <c r="J30" s="137"/>
      <c r="K30" s="137"/>
      <c r="L30" s="137"/>
      <c r="M30" s="137"/>
      <c r="N30" s="137"/>
      <c r="O30" s="137"/>
      <c r="P30" s="137"/>
      <c r="Q30" s="137"/>
      <c r="R30" s="137"/>
    </row>
    <row r="31" spans="1:18" x14ac:dyDescent="0.3">
      <c r="A31" s="142"/>
      <c r="B31" s="142"/>
      <c r="C31" s="138"/>
      <c r="D31" s="138"/>
      <c r="E31" s="137"/>
      <c r="F31" s="137"/>
      <c r="G31" s="137"/>
      <c r="H31" s="137"/>
      <c r="I31" s="137"/>
      <c r="J31" s="137"/>
      <c r="K31" s="137"/>
      <c r="L31" s="137"/>
      <c r="M31" s="137"/>
      <c r="N31" s="137"/>
      <c r="O31" s="137"/>
      <c r="P31" s="137"/>
      <c r="Q31" s="137"/>
      <c r="R31" s="137"/>
    </row>
    <row r="32" spans="1:18" x14ac:dyDescent="0.3">
      <c r="A32" s="142"/>
      <c r="B32" s="142"/>
      <c r="C32" s="138"/>
      <c r="D32" s="138"/>
      <c r="E32" s="137"/>
      <c r="F32" s="137"/>
      <c r="G32" s="137"/>
      <c r="H32" s="137"/>
      <c r="I32" s="137"/>
      <c r="J32" s="137"/>
      <c r="K32" s="137"/>
      <c r="L32" s="137"/>
      <c r="M32" s="137"/>
      <c r="N32" s="137"/>
      <c r="O32" s="137"/>
      <c r="P32" s="137"/>
      <c r="Q32" s="137"/>
      <c r="R32" s="137"/>
    </row>
    <row r="33" spans="1:18" x14ac:dyDescent="0.3">
      <c r="A33" s="142"/>
      <c r="B33" s="142"/>
      <c r="C33" s="138"/>
      <c r="D33" s="138"/>
      <c r="E33" s="137"/>
      <c r="F33" s="137"/>
      <c r="G33" s="137"/>
      <c r="H33" s="137"/>
      <c r="I33" s="137"/>
      <c r="J33" s="137"/>
      <c r="K33" s="137"/>
      <c r="L33" s="137"/>
      <c r="M33" s="137"/>
      <c r="N33" s="137"/>
      <c r="O33" s="137"/>
      <c r="P33" s="137"/>
      <c r="Q33" s="137"/>
      <c r="R33" s="137"/>
    </row>
  </sheetData>
  <mergeCells count="1">
    <mergeCell ref="C13:D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workbookViewId="0">
      <selection activeCell="H3" sqref="H3:H10"/>
    </sheetView>
  </sheetViews>
  <sheetFormatPr defaultColWidth="9.109375" defaultRowHeight="14.4" x14ac:dyDescent="0.3"/>
  <cols>
    <col min="1" max="1" width="13.5546875" style="25" customWidth="1"/>
    <col min="2" max="4" width="3.6640625" style="25" customWidth="1"/>
    <col min="5" max="5" width="9.109375" style="25"/>
    <col min="6" max="6" width="16.44140625" style="25" customWidth="1"/>
    <col min="7" max="7" width="3.6640625" style="25" customWidth="1"/>
    <col min="8" max="8" width="15.44140625" style="25" customWidth="1"/>
    <col min="9" max="16384" width="9.109375" style="25"/>
  </cols>
  <sheetData>
    <row r="1" spans="1:8" x14ac:dyDescent="0.3">
      <c r="A1" s="132" t="s">
        <v>69</v>
      </c>
      <c r="B1" s="132"/>
      <c r="C1" s="132" t="s">
        <v>118</v>
      </c>
      <c r="D1" s="132"/>
      <c r="E1" s="132" t="s">
        <v>119</v>
      </c>
      <c r="F1" s="132"/>
      <c r="G1" s="132"/>
      <c r="H1" s="132" t="s">
        <v>120</v>
      </c>
    </row>
    <row r="2" spans="1:8" x14ac:dyDescent="0.3">
      <c r="H2" s="136"/>
    </row>
    <row r="3" spans="1:8" x14ac:dyDescent="0.3">
      <c r="A3" s="25" t="s">
        <v>66</v>
      </c>
      <c r="C3" s="25">
        <v>1</v>
      </c>
      <c r="E3" s="25" t="s">
        <v>104</v>
      </c>
      <c r="H3" s="130" t="s">
        <v>147</v>
      </c>
    </row>
    <row r="4" spans="1:8" x14ac:dyDescent="0.3">
      <c r="A4" s="25" t="s">
        <v>67</v>
      </c>
      <c r="C4" s="25">
        <v>2</v>
      </c>
      <c r="E4" s="25" t="s">
        <v>105</v>
      </c>
      <c r="H4" s="130"/>
    </row>
    <row r="5" spans="1:8" x14ac:dyDescent="0.3">
      <c r="A5" s="25" t="s">
        <v>70</v>
      </c>
      <c r="C5" s="25">
        <v>3</v>
      </c>
      <c r="E5" s="25" t="s">
        <v>115</v>
      </c>
      <c r="H5" s="130"/>
    </row>
    <row r="6" spans="1:8" x14ac:dyDescent="0.3">
      <c r="A6" s="25" t="s">
        <v>68</v>
      </c>
      <c r="C6" s="25">
        <v>4</v>
      </c>
      <c r="E6" s="25" t="s">
        <v>106</v>
      </c>
      <c r="H6" s="130"/>
    </row>
    <row r="7" spans="1:8" x14ac:dyDescent="0.3">
      <c r="C7" s="25">
        <v>5</v>
      </c>
      <c r="E7" s="25" t="s">
        <v>107</v>
      </c>
      <c r="H7" s="130"/>
    </row>
    <row r="8" spans="1:8" x14ac:dyDescent="0.3">
      <c r="E8" s="25" t="s">
        <v>117</v>
      </c>
      <c r="H8" s="130"/>
    </row>
    <row r="9" spans="1:8" x14ac:dyDescent="0.3">
      <c r="E9" s="25" t="s">
        <v>116</v>
      </c>
      <c r="H9" s="130"/>
    </row>
    <row r="10" spans="1:8" x14ac:dyDescent="0.3">
      <c r="E10" s="25" t="s">
        <v>108</v>
      </c>
      <c r="H10" s="131"/>
    </row>
    <row r="11" spans="1:8" x14ac:dyDescent="0.3">
      <c r="E11" s="25" t="s">
        <v>109</v>
      </c>
    </row>
    <row r="12" spans="1:8" x14ac:dyDescent="0.3">
      <c r="E12" s="25" t="s">
        <v>113</v>
      </c>
    </row>
    <row r="13" spans="1:8" x14ac:dyDescent="0.3">
      <c r="E13" s="25" t="s">
        <v>110</v>
      </c>
    </row>
    <row r="14" spans="1:8" x14ac:dyDescent="0.3">
      <c r="E14" s="25" t="s">
        <v>111</v>
      </c>
    </row>
    <row r="15" spans="1:8" x14ac:dyDescent="0.3">
      <c r="E15" s="25" t="s">
        <v>112</v>
      </c>
    </row>
    <row r="16" spans="1:8" x14ac:dyDescent="0.3">
      <c r="E16" s="25" t="s">
        <v>114</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Rent Calculation Worksheet</vt:lpstr>
      <vt:lpstr>Income Calculations</vt:lpstr>
      <vt:lpstr>Disability-Medical Allowance</vt:lpstr>
      <vt:lpstr>Instructions</vt:lpstr>
      <vt:lpstr>Lists</vt:lpstr>
      <vt:lpstr>Income</vt:lpstr>
      <vt:lpstr>Numbers</vt:lpstr>
      <vt:lpstr>PayPeriod</vt:lpstr>
      <vt:lpstr>Person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Shiloh Herrem</dc:creator>
  <cp:lastModifiedBy>leigh</cp:lastModifiedBy>
  <cp:lastPrinted>2017-04-18T19:07:48Z</cp:lastPrinted>
  <dcterms:created xsi:type="dcterms:W3CDTF">2014-03-12T00:39:01Z</dcterms:created>
  <dcterms:modified xsi:type="dcterms:W3CDTF">2019-07-02T15:26:18Z</dcterms:modified>
</cp:coreProperties>
</file>