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leigh\Documents\BOS Forms\"/>
    </mc:Choice>
  </mc:AlternateContent>
  <xr:revisionPtr revIDLastSave="0" documentId="13_ncr:1_{6F9CA32D-5411-4C7A-A8FE-CFF1D29E88CC}" xr6:coauthVersionLast="43" xr6:coauthVersionMax="43" xr10:uidLastSave="{00000000-0000-0000-0000-000000000000}"/>
  <bookViews>
    <workbookView xWindow="-108" yWindow="-108" windowWidth="23256" windowHeight="12576" activeTab="4" xr2:uid="{00000000-000D-0000-FFFF-FFFF00000000}"/>
  </bookViews>
  <sheets>
    <sheet name="Rent Calculation Worksheet" sheetId="2" r:id="rId1"/>
    <sheet name="Income Calculations" sheetId="9" r:id="rId2"/>
    <sheet name="Disability-Medical Allowance" sheetId="3" r:id="rId3"/>
    <sheet name="Lists" sheetId="8" r:id="rId4"/>
    <sheet name="READ FIRST - Instructions" sheetId="10" r:id="rId5"/>
  </sheets>
  <definedNames>
    <definedName name="Income">Lists!$E$2:$E$16</definedName>
    <definedName name="Numbers">Lists!$C$2:$C$7</definedName>
    <definedName name="PayPeriod">Lists!$A$2:$A$6</definedName>
    <definedName name="Person">Lists!$H$2:$H$10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2" l="1"/>
  <c r="B45" i="2" l="1"/>
  <c r="N29" i="9"/>
  <c r="N19" i="9"/>
  <c r="F7" i="9"/>
  <c r="F8" i="9" s="1"/>
  <c r="F9" i="9" s="1"/>
  <c r="H18" i="2"/>
  <c r="H17" i="2"/>
  <c r="C18" i="2"/>
  <c r="C17" i="2"/>
  <c r="N27" i="9"/>
  <c r="N28" i="9" s="1"/>
  <c r="F27" i="9"/>
  <c r="F28" i="9" s="1"/>
  <c r="F29" i="9" s="1"/>
  <c r="N17" i="9"/>
  <c r="N18" i="9" s="1"/>
  <c r="F17" i="9"/>
  <c r="F18" i="9" s="1"/>
  <c r="F19" i="9" s="1"/>
  <c r="N7" i="9"/>
  <c r="N8" i="9" s="1"/>
  <c r="N9" i="9" s="1"/>
  <c r="H16" i="2"/>
  <c r="H15" i="2"/>
  <c r="H14" i="2"/>
  <c r="H13" i="2"/>
  <c r="C16" i="2"/>
  <c r="C14" i="2"/>
  <c r="C15" i="2"/>
  <c r="C13" i="2"/>
  <c r="N10" i="9" l="1"/>
  <c r="M13" i="2"/>
  <c r="N30" i="9"/>
  <c r="M15" i="2"/>
  <c r="F30" i="9"/>
  <c r="M17" i="2"/>
  <c r="M16" i="2"/>
  <c r="N20" i="9"/>
  <c r="M14" i="2"/>
  <c r="M18" i="2"/>
  <c r="I13" i="3"/>
  <c r="E17" i="3" s="1"/>
  <c r="D27" i="2"/>
  <c r="F10" i="9" l="1"/>
  <c r="F20" i="9" l="1"/>
  <c r="B20" i="2" l="1"/>
  <c r="B22" i="2" s="1"/>
  <c r="D40" i="2" s="1"/>
  <c r="D41" i="2" s="1"/>
  <c r="E28" i="3" l="1"/>
  <c r="E29" i="3" s="1"/>
  <c r="J29" i="3" s="1"/>
  <c r="I27" i="2" s="1"/>
  <c r="E15" i="3"/>
  <c r="E16" i="3" s="1"/>
  <c r="J16" i="3" s="1"/>
  <c r="I29" i="2" s="1"/>
  <c r="D34" i="2"/>
  <c r="B31" i="2" l="1"/>
  <c r="D35" i="2" s="1"/>
  <c r="B36" i="2" s="1"/>
  <c r="H40" i="2" s="1"/>
  <c r="H41" i="2" s="1"/>
  <c r="B42" i="2" s="1"/>
  <c r="B46" i="2" s="1"/>
  <c r="E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Shiloh Herrem</author>
  </authors>
  <commentList>
    <comment ref="D26" authorId="0" shapeId="0" xr:uid="{00000000-0006-0000-0000-000001000000}">
      <text>
        <r>
          <rPr>
            <b/>
            <sz val="9"/>
            <color indexed="10"/>
            <rFont val="Times New Roman"/>
            <family val="1"/>
          </rPr>
          <t>Children under 18, full-time students 18+, people with disabilities 18+ EXCLUDING head of household or partner</t>
        </r>
      </text>
    </comment>
    <comment ref="I28" authorId="0" shapeId="0" xr:uid="{00000000-0006-0000-0000-000002000000}">
      <text>
        <r>
          <rPr>
            <sz val="9"/>
            <color indexed="10"/>
            <rFont val="Tahoma"/>
            <family val="2"/>
          </rPr>
          <t>Head or partner is 62+ or has disability</t>
        </r>
      </text>
    </comment>
  </commentList>
</comments>
</file>

<file path=xl/sharedStrings.xml><?xml version="1.0" encoding="utf-8"?>
<sst xmlns="http://schemas.openxmlformats.org/spreadsheetml/2006/main" count="260" uniqueCount="164">
  <si>
    <t>Total Annual Income</t>
  </si>
  <si>
    <t>Annual Income</t>
  </si>
  <si>
    <t>Person:</t>
  </si>
  <si>
    <t>Landlord:</t>
  </si>
  <si>
    <t>Source:</t>
  </si>
  <si>
    <t>Monthly Income:</t>
  </si>
  <si>
    <t>Annual Income:</t>
  </si>
  <si>
    <t>Total Asset Income</t>
  </si>
  <si>
    <t>Total Gross Annual Income</t>
  </si>
  <si>
    <t>Allowances</t>
  </si>
  <si>
    <t>Medical Allowance</t>
  </si>
  <si>
    <t>Total Allowances</t>
  </si>
  <si>
    <t>Adjusted Annual Income</t>
  </si>
  <si>
    <t>Child Support Paid Out</t>
  </si>
  <si>
    <t>Total Tenant Payment</t>
  </si>
  <si>
    <t>Monthly Income</t>
  </si>
  <si>
    <t>10% of Monthly Income</t>
  </si>
  <si>
    <t>Monthly Adjusted Income</t>
  </si>
  <si>
    <t>30% of Monthly Adjusted Income</t>
  </si>
  <si>
    <t>Total Adjusted Annual Income</t>
  </si>
  <si>
    <t>Gross Rent</t>
  </si>
  <si>
    <t>Rent Subsidy Calculation Sheet</t>
  </si>
  <si>
    <t>Address:</t>
  </si>
  <si>
    <t>Disability Assistance Expenses</t>
  </si>
  <si>
    <t>Allowance for Disability Assistance Expense</t>
  </si>
  <si>
    <t>Gross Annual Income:</t>
  </si>
  <si>
    <t>Name</t>
  </si>
  <si>
    <t>Age</t>
  </si>
  <si>
    <t>Relationship</t>
  </si>
  <si>
    <t>3% Annual Income:</t>
  </si>
  <si>
    <t>Relationship to Head of Household</t>
  </si>
  <si>
    <t>Total Annual Household Income:</t>
  </si>
  <si>
    <t>A. Family members 18+ for whom the expenses are necessary for employment:</t>
  </si>
  <si>
    <t>Annual Income from Section A:</t>
  </si>
  <si>
    <t>B. Disability Assistance Calculation:</t>
  </si>
  <si>
    <t>Person with Disability</t>
  </si>
  <si>
    <t>Total:</t>
  </si>
  <si>
    <t xml:space="preserve">      Total Disability Assistance Expenses:</t>
  </si>
  <si>
    <t xml:space="preserve">     Allowable Disability Assistance Expenses:</t>
  </si>
  <si>
    <t>Head</t>
  </si>
  <si>
    <t>Spouse</t>
  </si>
  <si>
    <t>Allowance for Medical Expense</t>
  </si>
  <si>
    <t>Disabled</t>
  </si>
  <si>
    <t>Disabled Head or Spouse</t>
  </si>
  <si>
    <t>Medical Expense Allowance Calculation</t>
  </si>
  <si>
    <t>*Household allowance permitted only for households in which the head or spouse is 62+ or disabled.</t>
  </si>
  <si>
    <t>* Unreimbursed medical expenses of all family members may be counted</t>
  </si>
  <si>
    <t>* Allowable expenses include:</t>
  </si>
  <si>
    <t>* Services of health care facilities</t>
  </si>
  <si>
    <t>* Medical Insurance Premiums</t>
  </si>
  <si>
    <t>* Transportation to treatment (cab fare or mileage)</t>
  </si>
  <si>
    <t>* Dental expenses, eyeglasses, hearing aids, batteries</t>
  </si>
  <si>
    <t>* Live-in or periodic medical assistance</t>
  </si>
  <si>
    <t xml:space="preserve">      Total Medical Expenses:</t>
  </si>
  <si>
    <t xml:space="preserve">     Allowable Medical Expenses:</t>
  </si>
  <si>
    <t>Fair Market Rent</t>
  </si>
  <si>
    <t>HAP</t>
  </si>
  <si>
    <t>Actual Tenant Payment</t>
  </si>
  <si>
    <t>Date</t>
  </si>
  <si>
    <t>Case Manager Signature</t>
  </si>
  <si>
    <t>Weekly</t>
  </si>
  <si>
    <t>Bi-weekly</t>
  </si>
  <si>
    <t>Monthly</t>
  </si>
  <si>
    <t>Paid:</t>
  </si>
  <si>
    <t>Semi-monthly</t>
  </si>
  <si>
    <t>Paycheck 1:</t>
  </si>
  <si>
    <t>Paycheck 2:</t>
  </si>
  <si>
    <t>Paycheck 3:</t>
  </si>
  <si>
    <t>Paycheck 4:</t>
  </si>
  <si>
    <t>Paycheck 5:</t>
  </si>
  <si>
    <t>Gross</t>
  </si>
  <si>
    <t>Income Calculations</t>
  </si>
  <si>
    <t># of Paychecks:</t>
  </si>
  <si>
    <t>1. Person:</t>
  </si>
  <si>
    <t>2. Person:</t>
  </si>
  <si>
    <t>3. Person:</t>
  </si>
  <si>
    <t>4. Person:</t>
  </si>
  <si>
    <t>1.</t>
  </si>
  <si>
    <t>2.</t>
  </si>
  <si>
    <t>3.</t>
  </si>
  <si>
    <t>4.</t>
  </si>
  <si>
    <t>* Anticipated expenses to be incurred during the 12 months following certification.  Allowance is not intended to equal last year's expenses.</t>
  </si>
  <si>
    <t>* Prescription/non-prescription medicines</t>
  </si>
  <si>
    <t>* Monthly payment on accumulated medical bills that are expected to be paid in the coming 12 months.</t>
  </si>
  <si>
    <t>* Services of doctors and health care professionals</t>
  </si>
  <si>
    <t>Household:</t>
  </si>
  <si>
    <t>Out of Pocket Child Care Expenses</t>
  </si>
  <si>
    <t>Full Rent Amount</t>
  </si>
  <si>
    <t>Elderly/Disability Allowances</t>
  </si>
  <si>
    <t>Elderly/Disabled Allowance ($400)</t>
  </si>
  <si>
    <t>Dependent Allowance</t>
  </si>
  <si>
    <t>Monthly Total:</t>
  </si>
  <si>
    <t>Average Paycheck:</t>
  </si>
  <si>
    <t>5.</t>
  </si>
  <si>
    <t>6.</t>
  </si>
  <si>
    <t>5. Person:</t>
  </si>
  <si>
    <t>6. Person:</t>
  </si>
  <si>
    <t>Earned Income</t>
  </si>
  <si>
    <t>Child Support</t>
  </si>
  <si>
    <t>Unemployment</t>
  </si>
  <si>
    <t>Self-Employment</t>
  </si>
  <si>
    <t>Military Pay</t>
  </si>
  <si>
    <t>Pension</t>
  </si>
  <si>
    <t>Asset Income</t>
  </si>
  <si>
    <t>Native Per Capita</t>
  </si>
  <si>
    <t>Other</t>
  </si>
  <si>
    <t>Social Security</t>
  </si>
  <si>
    <t>W-2 (TANF)</t>
  </si>
  <si>
    <t>Caretaker Supplement (CTS)</t>
  </si>
  <si>
    <t>Person Two</t>
  </si>
  <si>
    <t>Person Three</t>
  </si>
  <si>
    <t>Person Four</t>
  </si>
  <si>
    <t>Person Five</t>
  </si>
  <si>
    <t>Person Six</t>
  </si>
  <si>
    <t>Person Eight</t>
  </si>
  <si>
    <t>#</t>
  </si>
  <si>
    <t>Income</t>
  </si>
  <si>
    <t>Members</t>
  </si>
  <si>
    <t>Elderly and Disability Allowances</t>
  </si>
  <si>
    <t>Dependents</t>
  </si>
  <si>
    <t>a.</t>
  </si>
  <si>
    <t>b.</t>
  </si>
  <si>
    <t>c.</t>
  </si>
  <si>
    <t>d.</t>
  </si>
  <si>
    <t>PAID: From the drop down menu, choose how often client is paid.</t>
  </si>
  <si>
    <t>e:</t>
  </si>
  <si>
    <r>
      <t xml:space="preserve">Click on the </t>
    </r>
    <r>
      <rPr>
        <b/>
        <sz val="11"/>
        <color theme="1"/>
        <rFont val="Times New Roman"/>
        <family val="1"/>
      </rPr>
      <t>Rent Calculation Worksheet</t>
    </r>
    <r>
      <rPr>
        <sz val="11"/>
        <color theme="1"/>
        <rFont val="Times New Roman"/>
        <family val="1"/>
      </rPr>
      <t xml:space="preserve"> tab. You will notice annual income has been updated.  If the client has asset income that needs to be counted, you can enter that now (this is not typical).</t>
    </r>
  </si>
  <si>
    <t>For the Month of:</t>
  </si>
  <si>
    <t>Rent Reasonableness</t>
  </si>
  <si>
    <r>
      <t xml:space="preserve">Households are entitled to a deduction for unreimbursed expenses to cover </t>
    </r>
    <r>
      <rPr>
        <b/>
        <i/>
        <sz val="10"/>
        <color theme="1"/>
        <rFont val="Times New Roman"/>
        <family val="1"/>
      </rPr>
      <t>care attendants and auxiliary apparatus</t>
    </r>
    <r>
      <rPr>
        <sz val="10"/>
        <color theme="1"/>
        <rFont val="Times New Roman"/>
        <family val="1"/>
      </rPr>
      <t xml:space="preserve"> for any family member who is a person with disabilities, to the extent these expenses are necessary to enable a family member (including the member who is a person with disabilities) 18 years of age or older to be employed.</t>
    </r>
  </si>
  <si>
    <r>
      <rPr>
        <b/>
        <i/>
        <sz val="10"/>
        <color theme="1"/>
        <rFont val="Times New Roman"/>
        <family val="1"/>
      </rPr>
      <t>Auxiliary apparatus</t>
    </r>
    <r>
      <rPr>
        <sz val="10"/>
        <color theme="1"/>
        <rFont val="Times New Roman"/>
        <family val="1"/>
      </rPr>
      <t xml:space="preserve"> are items such as wheelchairs, ramps, adaptations to vehicles, or special
equipment to enable a blind person to read or type, but only if these items are directly related to
permitting the disabled person or other family member to work.</t>
    </r>
  </si>
  <si>
    <t>SSDI</t>
  </si>
  <si>
    <t>SSI</t>
  </si>
  <si>
    <t>State Supplement SSI</t>
  </si>
  <si>
    <t>Alimony</t>
  </si>
  <si>
    <t>Other Disability Payments</t>
  </si>
  <si>
    <t>Recurring contributions or gifts</t>
  </si>
  <si>
    <r>
      <t xml:space="preserve">At the top of the </t>
    </r>
    <r>
      <rPr>
        <b/>
        <sz val="11"/>
        <color theme="1"/>
        <rFont val="Times New Roman"/>
        <family val="1"/>
      </rPr>
      <t>Rent Calculation Worksheet</t>
    </r>
    <r>
      <rPr>
        <sz val="11"/>
        <color theme="1"/>
        <rFont val="Times New Roman"/>
        <family val="1"/>
      </rPr>
      <t xml:space="preserve"> complete the following fields: "For the Month of," "Household," "Landlord," and "Address." </t>
    </r>
  </si>
  <si>
    <r>
      <t xml:space="preserve">At the bottom of the </t>
    </r>
    <r>
      <rPr>
        <b/>
        <sz val="11"/>
        <color theme="1"/>
        <rFont val="Times New Roman"/>
        <family val="1"/>
      </rPr>
      <t>Rent Calculation Worksheet</t>
    </r>
    <r>
      <rPr>
        <sz val="11"/>
        <color theme="1"/>
        <rFont val="Times New Roman"/>
        <family val="1"/>
      </rPr>
      <t>, under TOTAL TENANT PAYMENT, complete the following fields:  "Full Rent Amount," "Utility Allowance," "Fair Market Rent," and "Rent Reasonableness."  Remember, the client does not receive an allowance for the utilities included in the rent or that are paid by the agency.</t>
    </r>
  </si>
  <si>
    <r>
      <t>On the</t>
    </r>
    <r>
      <rPr>
        <b/>
        <sz val="11"/>
        <color theme="1"/>
        <rFont val="Times New Roman"/>
        <family val="1"/>
      </rPr>
      <t xml:space="preserve"> Lists</t>
    </r>
    <r>
      <rPr>
        <sz val="11"/>
        <color theme="1"/>
        <rFont val="Times New Roman"/>
        <family val="1"/>
      </rPr>
      <t xml:space="preserve"> tab fill in the names of all adult household members in the box under the "Members" heading.  If a minor child is receiving SSI or Social Security Benefits, enter: "[Adult's Name] for [Child's Name]" as it appears on the benefit statement.</t>
    </r>
  </si>
  <si>
    <r>
      <t>To complete the</t>
    </r>
    <r>
      <rPr>
        <b/>
        <sz val="11"/>
        <color theme="1"/>
        <rFont val="Times New Roman"/>
        <family val="1"/>
      </rPr>
      <t xml:space="preserve"> Income Calculations </t>
    </r>
    <r>
      <rPr>
        <sz val="11"/>
        <color theme="1"/>
        <rFont val="Times New Roman"/>
        <family val="1"/>
      </rPr>
      <t>tab:</t>
    </r>
  </si>
  <si>
    <t>PERSON: There is a drop down menu with all adult household members' names in it.  Choose the name of the person for whom you want to enter income.</t>
  </si>
  <si>
    <t>SOURCE: Choose the source of income from the drop down menu.</t>
  </si>
  <si>
    <t># OF PAYCHECKS:  Choose the number of paychecks you are using to calculate from the drop down menu.  For example, if you are using 3 checks, choose the number 3 even if they are only paid semi-monthly.</t>
  </si>
  <si>
    <t>i.</t>
  </si>
  <si>
    <t>Bi-weekly = every two weeks; Semi-monthly = twice per month</t>
  </si>
  <si>
    <t>This includes, but is not limited to, tips, over time, bonuses, and commission</t>
  </si>
  <si>
    <t>The worksheet will calculate Monthly Total, Average Paycheck, Monthly Income (rounded down to nearest $1.00), and Annual Income.</t>
  </si>
  <si>
    <r>
      <t xml:space="preserve">The </t>
    </r>
    <r>
      <rPr>
        <b/>
        <sz val="11"/>
        <color theme="1"/>
        <rFont val="Times New Roman"/>
        <family val="1"/>
      </rPr>
      <t>Rent Calculation Worksheet</t>
    </r>
    <r>
      <rPr>
        <sz val="11"/>
        <color theme="1"/>
        <rFont val="Times New Roman"/>
        <family val="1"/>
      </rPr>
      <t xml:space="preserve"> tab has been updated with the household's annual income. If the household has asset income that needs to be counted, you will enter it manually.</t>
    </r>
  </si>
  <si>
    <t xml:space="preserve">ALLOWANCES: </t>
  </si>
  <si>
    <t>Enter the number of dependents. This only includes children under 18, full-time students 18+, and people with disabilities 18+, EXCLUDING the head of household and spouse/partner. The worksheet will calculate the total dependent allowance.</t>
  </si>
  <si>
    <t>Enter the annualized amount of out of pocket child care expenses by multiplying the total expenses for the month by 12.</t>
  </si>
  <si>
    <t>Enter the annualized amount of child support paid out by multiplying the total child support payments made in the month by all adult household members by 12.</t>
  </si>
  <si>
    <r>
      <t xml:space="preserve">For elderly or disability allowances, use the </t>
    </r>
    <r>
      <rPr>
        <b/>
        <sz val="11"/>
        <color theme="1"/>
        <rFont val="Times New Roman"/>
        <family val="1"/>
      </rPr>
      <t xml:space="preserve">Disability-Medical Allowance </t>
    </r>
    <r>
      <rPr>
        <sz val="11"/>
        <color theme="1"/>
        <rFont val="Times New Roman"/>
        <family val="1"/>
      </rPr>
      <t>tab.</t>
    </r>
  </si>
  <si>
    <t>ADJUSTED ANNUAL INCOME: The worksheet will calculate "Total Annual Income," "Total Allowances," and "Total Adjusted Annual Income."</t>
  </si>
  <si>
    <t>TOTAL TENANT PAYMENT: The worksheet will calculate "Monthly Income," "10% of Monthly Income," Monthly Adjusted Income," and "30% of Monthly Adjusted Income."</t>
  </si>
  <si>
    <t xml:space="preserve">The worksheet will calculate the "Total Tenant Payment." This will be the higher of 10% of the household's monthly gross income or 30% of the household's monthly adjusted gross income. </t>
  </si>
  <si>
    <r>
      <t xml:space="preserve">GROSS RENT: The worksheet will calculate the "Gross Rent." It is the sum of the full rent amount plus the utility allowance. </t>
    </r>
    <r>
      <rPr>
        <b/>
        <i/>
        <sz val="11"/>
        <color theme="1"/>
        <rFont val="Times New Roman"/>
        <family val="1"/>
      </rPr>
      <t>This must be less than FMR and Rent Reasonableness.</t>
    </r>
  </si>
  <si>
    <t>Utility Allowance Payment (RRH Only)</t>
  </si>
  <si>
    <t>Rent Calculation For CoC and EHH funded Projects</t>
  </si>
  <si>
    <t>Person one</t>
  </si>
  <si>
    <t xml:space="preserve">Utility Allowance (RRH Only) </t>
  </si>
  <si>
    <t>ACTUAL TENANT PAYMENT: The worksheet will calculate the "Actual Tenant Payment." This is the amount the tenant is expected to pay for rent.</t>
  </si>
  <si>
    <t>HOUSING ASSISTANCE PAYMENT (HAP): The worksheet will calculate the HAP. This is the Gross Rent minus the Total Tenant Payment. The agency pays the full rent amount to the landlord each month for PSH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</si>
</sst>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0.000"/>
  </numFmts>
  <fonts count="18" x14ac:knownFonts="1">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1"/>
      <color theme="1"/>
      <name val="Calibri"/>
      <family val="2"/>
      <scheme val="minor"/>
    </font>
    <font>
      <b/>
      <sz val="14"/>
      <color theme="1"/>
      <name val="Times New Roman"/>
      <family val="1"/>
    </font>
    <font>
      <sz val="8"/>
      <color theme="1"/>
      <name val="Times New Roman"/>
      <family val="1"/>
    </font>
    <font>
      <sz val="10"/>
      <name val="Arial"/>
      <family val="2"/>
    </font>
    <font>
      <sz val="12"/>
      <color theme="1"/>
      <name val="Times New Roman"/>
      <family val="1"/>
    </font>
    <font>
      <sz val="9"/>
      <color theme="1"/>
      <name val="Times New Roman"/>
      <family val="1"/>
    </font>
    <font>
      <b/>
      <sz val="9"/>
      <color indexed="10"/>
      <name val="Times New Roman"/>
      <family val="1"/>
    </font>
    <font>
      <b/>
      <sz val="8"/>
      <color theme="1"/>
      <name val="Times New Roman"/>
      <family val="1"/>
    </font>
    <font>
      <b/>
      <sz val="11"/>
      <color theme="1"/>
      <name val="Calibri"/>
      <family val="2"/>
      <scheme val="minor"/>
    </font>
    <font>
      <sz val="9"/>
      <color indexed="10"/>
      <name val="Tahoma"/>
      <family val="2"/>
    </font>
    <font>
      <sz val="11"/>
      <color theme="1"/>
      <name val="Times New Roman"/>
      <family val="1"/>
    </font>
    <font>
      <b/>
      <sz val="11"/>
      <color theme="1"/>
      <name val="Times New Roman"/>
      <family val="1"/>
    </font>
    <font>
      <b/>
      <i/>
      <sz val="10"/>
      <color theme="1"/>
      <name val="Times New Roman"/>
      <family val="1"/>
    </font>
    <font>
      <b/>
      <i/>
      <sz val="11"/>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0" fontId="7" fillId="0" borderId="0"/>
  </cellStyleXfs>
  <cellXfs count="241">
    <xf numFmtId="0" fontId="0" fillId="0" borderId="0" xfId="0"/>
    <xf numFmtId="165" fontId="1" fillId="0" borderId="3" xfId="0" applyNumberFormat="1" applyFont="1" applyFill="1" applyBorder="1" applyProtection="1">
      <protection locked="0"/>
    </xf>
    <xf numFmtId="165" fontId="1" fillId="0" borderId="34" xfId="1" applyNumberFormat="1" applyFont="1" applyBorder="1" applyProtection="1"/>
    <xf numFmtId="165" fontId="1" fillId="0" borderId="3" xfId="0" applyNumberFormat="1" applyFont="1" applyFill="1" applyBorder="1" applyProtection="1"/>
    <xf numFmtId="165" fontId="1" fillId="0" borderId="4" xfId="0" applyNumberFormat="1" applyFont="1" applyBorder="1" applyProtection="1"/>
    <xf numFmtId="165" fontId="1" fillId="0" borderId="3" xfId="0" applyNumberFormat="1" applyFont="1" applyBorder="1" applyProtection="1"/>
    <xf numFmtId="165" fontId="1" fillId="0" borderId="6" xfId="0" applyNumberFormat="1" applyFont="1" applyBorder="1" applyProtection="1"/>
    <xf numFmtId="0" fontId="1" fillId="0" borderId="1" xfId="0" applyFont="1" applyBorder="1" applyProtection="1">
      <protection locked="0"/>
    </xf>
    <xf numFmtId="165" fontId="1" fillId="0" borderId="23" xfId="1" applyNumberFormat="1" applyFont="1" applyBorder="1" applyAlignment="1" applyProtection="1">
      <protection locked="0"/>
    </xf>
    <xf numFmtId="0" fontId="3" fillId="0" borderId="15" xfId="0" applyFont="1" applyBorder="1" applyAlignment="1" applyProtection="1"/>
    <xf numFmtId="0" fontId="3" fillId="0" borderId="0" xfId="0" applyFont="1" applyBorder="1" applyAlignment="1" applyProtection="1"/>
    <xf numFmtId="0" fontId="2" fillId="0" borderId="0" xfId="0" applyFont="1" applyBorder="1" applyAlignment="1" applyProtection="1"/>
    <xf numFmtId="0" fontId="2" fillId="0" borderId="27" xfId="0" applyFont="1" applyBorder="1" applyAlignment="1" applyProtection="1"/>
    <xf numFmtId="0" fontId="1" fillId="0" borderId="16" xfId="0" applyFont="1" applyBorder="1" applyAlignment="1" applyProtection="1"/>
    <xf numFmtId="0" fontId="1" fillId="0" borderId="32" xfId="0" applyFont="1" applyBorder="1" applyAlignment="1" applyProtection="1"/>
    <xf numFmtId="0" fontId="1" fillId="0" borderId="0" xfId="0" applyFont="1" applyBorder="1" applyAlignment="1" applyProtection="1"/>
    <xf numFmtId="0" fontId="1" fillId="0" borderId="3" xfId="0" applyFont="1" applyBorder="1" applyAlignment="1" applyProtection="1"/>
    <xf numFmtId="0" fontId="2" fillId="0" borderId="0" xfId="0" applyFont="1" applyBorder="1" applyProtection="1"/>
    <xf numFmtId="0" fontId="1" fillId="0" borderId="0" xfId="0" applyFont="1" applyBorder="1" applyProtection="1"/>
    <xf numFmtId="0" fontId="1" fillId="0" borderId="9" xfId="0" applyFont="1" applyBorder="1" applyProtection="1"/>
    <xf numFmtId="0" fontId="1" fillId="0" borderId="27" xfId="0" applyFont="1" applyBorder="1" applyProtection="1"/>
    <xf numFmtId="165" fontId="1" fillId="0" borderId="0" xfId="0" applyNumberFormat="1" applyFont="1" applyFill="1" applyBorder="1" applyProtection="1"/>
    <xf numFmtId="0" fontId="1" fillId="0" borderId="16" xfId="0" applyFont="1" applyBorder="1" applyProtection="1"/>
    <xf numFmtId="0" fontId="1" fillId="0" borderId="32" xfId="0" applyFont="1" applyBorder="1" applyProtection="1"/>
    <xf numFmtId="0" fontId="0" fillId="0" borderId="0" xfId="0" applyProtection="1"/>
    <xf numFmtId="0" fontId="2" fillId="0" borderId="0" xfId="0" applyFont="1" applyAlignment="1" applyProtection="1"/>
    <xf numFmtId="0" fontId="0" fillId="0" borderId="0" xfId="0" applyFill="1" applyProtection="1"/>
    <xf numFmtId="0" fontId="1" fillId="0" borderId="0" xfId="0" applyFont="1" applyProtection="1"/>
    <xf numFmtId="165" fontId="1" fillId="0" borderId="2" xfId="0" applyNumberFormat="1" applyFont="1" applyFill="1" applyBorder="1" applyProtection="1">
      <protection locked="0"/>
    </xf>
    <xf numFmtId="165" fontId="1" fillId="0" borderId="6" xfId="0" applyNumberFormat="1" applyFont="1" applyFill="1" applyBorder="1" applyProtection="1">
      <protection locked="0"/>
    </xf>
    <xf numFmtId="0" fontId="1" fillId="0" borderId="9" xfId="0" applyFont="1" applyBorder="1" applyAlignment="1" applyProtection="1">
      <alignment horizontal="left" wrapText="1"/>
    </xf>
    <xf numFmtId="0" fontId="1" fillId="0" borderId="0" xfId="0" applyFont="1" applyBorder="1" applyAlignment="1" applyProtection="1">
      <alignment horizontal="left" wrapText="1"/>
    </xf>
    <xf numFmtId="0" fontId="0" fillId="0" borderId="27" xfId="0" applyBorder="1" applyProtection="1"/>
    <xf numFmtId="0" fontId="1" fillId="0" borderId="22" xfId="0" applyFont="1" applyBorder="1" applyProtection="1"/>
    <xf numFmtId="0" fontId="2" fillId="0" borderId="1" xfId="0" applyFont="1" applyBorder="1" applyAlignment="1" applyProtection="1">
      <alignment horizontal="center"/>
    </xf>
    <xf numFmtId="0" fontId="2" fillId="0" borderId="22" xfId="0" applyFont="1" applyBorder="1" applyProtection="1"/>
    <xf numFmtId="0" fontId="2" fillId="0" borderId="4" xfId="0" applyFont="1" applyBorder="1" applyAlignment="1" applyProtection="1">
      <alignment horizontal="right"/>
    </xf>
    <xf numFmtId="0" fontId="0" fillId="0" borderId="0" xfId="0" applyBorder="1" applyProtection="1"/>
    <xf numFmtId="165" fontId="1" fillId="0" borderId="1" xfId="1" applyNumberFormat="1" applyFont="1" applyBorder="1" applyProtection="1"/>
    <xf numFmtId="165" fontId="1" fillId="0" borderId="5" xfId="1" applyNumberFormat="1" applyFont="1" applyBorder="1" applyProtection="1"/>
    <xf numFmtId="165" fontId="1" fillId="0" borderId="0" xfId="1" applyNumberFormat="1" applyFont="1" applyBorder="1" applyProtection="1"/>
    <xf numFmtId="0" fontId="2" fillId="0" borderId="35" xfId="0" applyFont="1" applyBorder="1" applyAlignment="1" applyProtection="1"/>
    <xf numFmtId="0" fontId="2" fillId="0" borderId="6" xfId="0" applyFont="1" applyBorder="1" applyAlignment="1" applyProtection="1"/>
    <xf numFmtId="0" fontId="2" fillId="0" borderId="23" xfId="0" applyFont="1" applyBorder="1" applyAlignment="1" applyProtection="1">
      <alignment horizontal="center"/>
    </xf>
    <xf numFmtId="0" fontId="0" fillId="0" borderId="9" xfId="0" applyBorder="1" applyProtection="1"/>
    <xf numFmtId="0" fontId="0" fillId="0" borderId="31" xfId="0" applyBorder="1" applyProtection="1"/>
    <xf numFmtId="0" fontId="0" fillId="0" borderId="16" xfId="0" applyBorder="1" applyProtection="1"/>
    <xf numFmtId="0" fontId="0" fillId="0" borderId="32" xfId="0" applyBorder="1" applyProtection="1"/>
    <xf numFmtId="165" fontId="1" fillId="0" borderId="4" xfId="1" applyNumberFormat="1" applyFont="1" applyBorder="1" applyAlignment="1" applyProtection="1"/>
    <xf numFmtId="0" fontId="9" fillId="0" borderId="3" xfId="0" applyFont="1" applyFill="1" applyBorder="1" applyAlignment="1" applyProtection="1">
      <alignment horizontal="right"/>
      <protection locked="0"/>
    </xf>
    <xf numFmtId="165" fontId="1" fillId="0" borderId="24" xfId="1" applyNumberFormat="1" applyFont="1" applyFill="1" applyBorder="1" applyAlignment="1" applyProtection="1">
      <protection locked="0"/>
    </xf>
    <xf numFmtId="165" fontId="1" fillId="2" borderId="13" xfId="1" applyNumberFormat="1" applyFont="1" applyFill="1" applyBorder="1" applyProtection="1"/>
    <xf numFmtId="165" fontId="1" fillId="0" borderId="0" xfId="1" applyNumberFormat="1" applyFont="1" applyBorder="1" applyAlignment="1" applyProtection="1">
      <alignment horizontal="left"/>
    </xf>
    <xf numFmtId="165" fontId="1" fillId="0" borderId="0" xfId="1" applyNumberFormat="1" applyFont="1" applyBorder="1" applyAlignment="1" applyProtection="1"/>
    <xf numFmtId="0" fontId="2" fillId="0" borderId="0" xfId="0" applyFont="1" applyProtection="1"/>
    <xf numFmtId="0" fontId="2" fillId="0" borderId="0" xfId="0" applyFont="1" applyFill="1" applyBorder="1" applyProtection="1"/>
    <xf numFmtId="165" fontId="1" fillId="0" borderId="0" xfId="0" applyNumberFormat="1" applyFont="1" applyBorder="1" applyProtection="1"/>
    <xf numFmtId="0" fontId="2" fillId="0" borderId="0" xfId="0" applyFont="1" applyAlignment="1" applyProtection="1">
      <alignment horizontal="center"/>
    </xf>
    <xf numFmtId="165" fontId="2" fillId="0" borderId="0" xfId="1" applyNumberFormat="1" applyFont="1" applyBorder="1" applyAlignment="1" applyProtection="1">
      <alignment horizontal="left"/>
    </xf>
    <xf numFmtId="165" fontId="1" fillId="0" borderId="0" xfId="0" applyNumberFormat="1" applyFont="1" applyBorder="1" applyAlignment="1" applyProtection="1"/>
    <xf numFmtId="2" fontId="1" fillId="0" borderId="0" xfId="0" applyNumberFormat="1" applyFont="1" applyBorder="1" applyAlignment="1" applyProtection="1"/>
    <xf numFmtId="166" fontId="1" fillId="0" borderId="0" xfId="0" applyNumberFormat="1" applyFont="1" applyBorder="1" applyProtection="1"/>
    <xf numFmtId="166" fontId="1" fillId="0" borderId="0" xfId="1" applyNumberFormat="1" applyFont="1" applyBorder="1" applyAlignment="1" applyProtection="1">
      <alignment horizontal="left"/>
    </xf>
    <xf numFmtId="166" fontId="1" fillId="0" borderId="0" xfId="0" applyNumberFormat="1" applyFont="1" applyBorder="1" applyAlignment="1" applyProtection="1">
      <alignment horizontal="left"/>
    </xf>
    <xf numFmtId="0" fontId="1" fillId="0" borderId="0" xfId="0" applyFont="1" applyAlignment="1" applyProtection="1"/>
    <xf numFmtId="165" fontId="0" fillId="0" borderId="0" xfId="0" applyNumberFormat="1" applyBorder="1" applyProtection="1"/>
    <xf numFmtId="165" fontId="1" fillId="0" borderId="0" xfId="1" applyNumberFormat="1" applyFont="1" applyBorder="1" applyAlignment="1" applyProtection="1">
      <alignment horizontal="center"/>
    </xf>
    <xf numFmtId="166" fontId="1" fillId="0" borderId="0" xfId="0" applyNumberFormat="1" applyFont="1" applyBorder="1" applyAlignment="1" applyProtection="1">
      <alignment horizontal="center"/>
    </xf>
    <xf numFmtId="165" fontId="1" fillId="0" borderId="0" xfId="0" applyNumberFormat="1" applyFont="1" applyBorder="1" applyAlignment="1" applyProtection="1">
      <alignment horizontal="center"/>
    </xf>
    <xf numFmtId="165" fontId="1" fillId="0" borderId="27" xfId="1" applyNumberFormat="1" applyFont="1" applyBorder="1" applyAlignment="1" applyProtection="1">
      <alignment horizontal="left"/>
    </xf>
    <xf numFmtId="0" fontId="2" fillId="0" borderId="15" xfId="0" applyFont="1" applyBorder="1" applyProtection="1"/>
    <xf numFmtId="165" fontId="1" fillId="0" borderId="16" xfId="0" applyNumberFormat="1" applyFont="1" applyBorder="1" applyAlignment="1" applyProtection="1">
      <alignment horizontal="center"/>
    </xf>
    <xf numFmtId="0" fontId="2" fillId="0" borderId="16" xfId="0" applyFont="1" applyFill="1" applyBorder="1" applyProtection="1"/>
    <xf numFmtId="166" fontId="1" fillId="0" borderId="16" xfId="0" applyNumberFormat="1" applyFont="1" applyBorder="1" applyAlignment="1" applyProtection="1">
      <alignment horizontal="center"/>
    </xf>
    <xf numFmtId="0" fontId="1" fillId="0" borderId="0" xfId="0" applyFont="1" applyBorder="1" applyProtection="1">
      <protection locked="0"/>
    </xf>
    <xf numFmtId="165" fontId="1" fillId="0" borderId="3" xfId="1" applyNumberFormat="1" applyFont="1" applyBorder="1" applyAlignment="1" applyProtection="1">
      <alignment horizontal="center"/>
      <protection locked="0"/>
    </xf>
    <xf numFmtId="165" fontId="1" fillId="0" borderId="6" xfId="1" applyNumberFormat="1" applyFont="1" applyBorder="1" applyAlignment="1" applyProtection="1">
      <alignment horizontal="center"/>
      <protection locked="0"/>
    </xf>
    <xf numFmtId="0" fontId="0" fillId="0" borderId="25" xfId="0" applyBorder="1" applyProtection="1"/>
    <xf numFmtId="49" fontId="2" fillId="0" borderId="25" xfId="0" applyNumberFormat="1" applyFont="1" applyBorder="1" applyAlignment="1" applyProtection="1">
      <alignment horizontal="right"/>
    </xf>
    <xf numFmtId="0" fontId="1" fillId="0" borderId="15" xfId="0" applyFont="1" applyBorder="1" applyProtection="1"/>
    <xf numFmtId="164" fontId="1" fillId="0" borderId="0" xfId="1" applyFont="1" applyBorder="1" applyAlignment="1" applyProtection="1"/>
    <xf numFmtId="165" fontId="1" fillId="0" borderId="0" xfId="1" applyNumberFormat="1" applyFont="1" applyFill="1" applyBorder="1" applyAlignment="1" applyProtection="1"/>
    <xf numFmtId="165" fontId="11" fillId="0" borderId="0" xfId="1" applyNumberFormat="1" applyFont="1" applyFill="1" applyBorder="1" applyProtection="1"/>
    <xf numFmtId="0" fontId="2" fillId="0" borderId="0" xfId="0" applyFont="1" applyFill="1" applyBorder="1" applyAlignment="1" applyProtection="1">
      <alignment horizontal="left"/>
    </xf>
    <xf numFmtId="0" fontId="2" fillId="0" borderId="27" xfId="0" applyFont="1" applyFill="1" applyBorder="1" applyAlignment="1" applyProtection="1">
      <alignment horizontal="center"/>
    </xf>
    <xf numFmtId="0" fontId="1" fillId="0" borderId="0" xfId="0" applyFont="1" applyBorder="1" applyAlignment="1" applyProtection="1">
      <alignment horizontal="left"/>
    </xf>
    <xf numFmtId="0" fontId="8" fillId="0" borderId="26" xfId="0" applyFont="1" applyBorder="1" applyAlignment="1" applyProtection="1">
      <alignment horizontal="left"/>
    </xf>
    <xf numFmtId="0" fontId="1" fillId="0" borderId="27" xfId="0" applyFont="1" applyBorder="1" applyAlignment="1" applyProtection="1">
      <alignment horizontal="center"/>
    </xf>
    <xf numFmtId="0" fontId="2" fillId="2" borderId="0" xfId="0" applyFont="1" applyFill="1" applyBorder="1" applyAlignment="1" applyProtection="1"/>
    <xf numFmtId="165" fontId="1" fillId="0" borderId="0" xfId="1" applyNumberFormat="1" applyFont="1" applyFill="1" applyBorder="1" applyProtection="1"/>
    <xf numFmtId="164" fontId="6" fillId="0" borderId="0" xfId="1" applyFont="1" applyFill="1" applyBorder="1" applyAlignment="1" applyProtection="1">
      <alignment wrapText="1"/>
    </xf>
    <xf numFmtId="0" fontId="0" fillId="0" borderId="0" xfId="0" applyFill="1" applyBorder="1" applyAlignment="1"/>
    <xf numFmtId="165" fontId="1" fillId="0" borderId="3" xfId="0" applyNumberFormat="1" applyFont="1" applyFill="1" applyBorder="1" applyAlignment="1" applyProtection="1">
      <alignment horizontal="center"/>
    </xf>
    <xf numFmtId="165" fontId="1" fillId="0" borderId="6" xfId="0" applyNumberFormat="1" applyFont="1" applyFill="1" applyBorder="1" applyAlignment="1" applyProtection="1">
      <alignment horizontal="center"/>
    </xf>
    <xf numFmtId="0" fontId="0" fillId="0" borderId="2" xfId="0" applyFill="1" applyBorder="1" applyAlignment="1"/>
    <xf numFmtId="165" fontId="1" fillId="0" borderId="2" xfId="1" applyNumberFormat="1" applyFont="1" applyFill="1" applyBorder="1" applyProtection="1"/>
    <xf numFmtId="0" fontId="2" fillId="0" borderId="2" xfId="0" applyFont="1" applyFill="1" applyBorder="1" applyAlignment="1" applyProtection="1"/>
    <xf numFmtId="0" fontId="0" fillId="2" borderId="0" xfId="0" applyFill="1" applyBorder="1" applyAlignment="1"/>
    <xf numFmtId="0" fontId="0" fillId="2" borderId="14" xfId="0" applyFill="1" applyBorder="1" applyAlignment="1"/>
    <xf numFmtId="165" fontId="1" fillId="2" borderId="21" xfId="1" applyNumberFormat="1" applyFont="1" applyFill="1" applyBorder="1" applyProtection="1"/>
    <xf numFmtId="165" fontId="1" fillId="2" borderId="21" xfId="1" applyNumberFormat="1" applyFont="1" applyFill="1" applyBorder="1" applyProtection="1">
      <protection locked="0"/>
    </xf>
    <xf numFmtId="0" fontId="8" fillId="0" borderId="27" xfId="0" applyFont="1" applyBorder="1" applyAlignment="1" applyProtection="1">
      <alignment horizontal="center"/>
    </xf>
    <xf numFmtId="0" fontId="1" fillId="0" borderId="27" xfId="0" applyFont="1" applyBorder="1" applyAlignment="1" applyProtection="1"/>
    <xf numFmtId="0" fontId="8" fillId="0" borderId="27" xfId="0" applyFont="1" applyBorder="1" applyAlignment="1" applyProtection="1">
      <alignment horizontal="left"/>
    </xf>
    <xf numFmtId="164" fontId="6" fillId="0" borderId="27" xfId="1" applyFont="1" applyFill="1" applyBorder="1" applyAlignment="1" applyProtection="1">
      <alignment horizontal="center" wrapText="1"/>
    </xf>
    <xf numFmtId="0" fontId="2" fillId="0" borderId="27" xfId="0" applyFont="1" applyFill="1" applyBorder="1" applyAlignment="1" applyProtection="1">
      <alignment horizontal="left"/>
    </xf>
    <xf numFmtId="0" fontId="1" fillId="0" borderId="27" xfId="0" applyFont="1" applyFill="1" applyBorder="1" applyAlignment="1" applyProtection="1">
      <alignment horizontal="center"/>
    </xf>
    <xf numFmtId="165" fontId="1" fillId="0" borderId="3" xfId="1" applyNumberFormat="1" applyFont="1" applyBorder="1" applyProtection="1"/>
    <xf numFmtId="165" fontId="1" fillId="0" borderId="6" xfId="1" applyNumberFormat="1" applyFont="1" applyFill="1" applyBorder="1" applyProtection="1">
      <protection locked="0"/>
    </xf>
    <xf numFmtId="165" fontId="1" fillId="0" borderId="16" xfId="0" applyNumberFormat="1" applyFont="1" applyBorder="1" applyProtection="1"/>
    <xf numFmtId="0" fontId="0" fillId="0" borderId="9" xfId="0" applyFill="1" applyBorder="1" applyProtection="1"/>
    <xf numFmtId="164" fontId="1" fillId="0" borderId="0" xfId="1" applyFont="1" applyFill="1" applyBorder="1" applyProtection="1"/>
    <xf numFmtId="0" fontId="2" fillId="0" borderId="0" xfId="0" applyFont="1" applyFill="1" applyBorder="1" applyAlignment="1" applyProtection="1">
      <alignment horizontal="left"/>
    </xf>
    <xf numFmtId="165" fontId="2" fillId="0" borderId="0" xfId="0" applyNumberFormat="1" applyFont="1" applyBorder="1" applyAlignment="1" applyProtection="1">
      <alignment horizontal="left"/>
    </xf>
    <xf numFmtId="0" fontId="1" fillId="0" borderId="0" xfId="0" applyFont="1" applyBorder="1" applyAlignment="1" applyProtection="1">
      <alignment horizontal="left"/>
      <protection locked="0"/>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15" xfId="0" applyFont="1" applyBorder="1" applyAlignment="1" applyProtection="1">
      <alignment horizontal="right"/>
    </xf>
    <xf numFmtId="0" fontId="2" fillId="0" borderId="0" xfId="0" applyFont="1" applyBorder="1" applyAlignment="1" applyProtection="1">
      <alignment horizontal="right"/>
    </xf>
    <xf numFmtId="0" fontId="2" fillId="0" borderId="27" xfId="0" applyFont="1" applyBorder="1" applyAlignment="1" applyProtection="1">
      <alignment horizontal="left"/>
    </xf>
    <xf numFmtId="0" fontId="1" fillId="0" borderId="0" xfId="0" applyFont="1" applyBorder="1" applyAlignment="1" applyProtection="1">
      <alignment horizontal="left"/>
    </xf>
    <xf numFmtId="0" fontId="2" fillId="0" borderId="0" xfId="0" applyFont="1" applyFill="1" applyBorder="1" applyAlignment="1" applyProtection="1">
      <alignment horizontal="left"/>
    </xf>
    <xf numFmtId="0" fontId="1" fillId="0" borderId="27" xfId="0" applyFont="1" applyBorder="1" applyAlignment="1" applyProtection="1">
      <alignment horizontal="left"/>
    </xf>
    <xf numFmtId="0" fontId="0" fillId="0" borderId="0" xfId="0" applyBorder="1" applyAlignment="1" applyProtection="1"/>
    <xf numFmtId="0" fontId="2" fillId="0" borderId="16" xfId="0" applyFont="1" applyBorder="1" applyAlignment="1" applyProtection="1"/>
    <xf numFmtId="0" fontId="2" fillId="0" borderId="27" xfId="0" applyFont="1" applyBorder="1" applyProtection="1"/>
    <xf numFmtId="0" fontId="2" fillId="0" borderId="27" xfId="0" applyFont="1" applyFill="1" applyBorder="1" applyProtection="1"/>
    <xf numFmtId="0" fontId="2" fillId="0" borderId="32" xfId="0" applyFont="1" applyBorder="1" applyAlignment="1" applyProtection="1"/>
    <xf numFmtId="0" fontId="0" fillId="0" borderId="37" xfId="0" applyBorder="1" applyProtection="1">
      <protection locked="0"/>
    </xf>
    <xf numFmtId="0" fontId="0" fillId="0" borderId="38" xfId="0" applyBorder="1" applyProtection="1">
      <protection locked="0"/>
    </xf>
    <xf numFmtId="0" fontId="12" fillId="0" borderId="0" xfId="0" applyFont="1" applyProtection="1"/>
    <xf numFmtId="0" fontId="0" fillId="0" borderId="0" xfId="0" applyAlignment="1" applyProtection="1"/>
    <xf numFmtId="0" fontId="0" fillId="0" borderId="16" xfId="0" applyBorder="1" applyAlignment="1" applyProtection="1"/>
    <xf numFmtId="49" fontId="2" fillId="0" borderId="9" xfId="0" applyNumberFormat="1" applyFont="1" applyBorder="1" applyAlignment="1" applyProtection="1">
      <alignment horizontal="right"/>
    </xf>
    <xf numFmtId="0" fontId="0" fillId="0" borderId="3" xfId="0" applyBorder="1" applyProtection="1"/>
    <xf numFmtId="0" fontId="14" fillId="0" borderId="0" xfId="0" applyFont="1"/>
    <xf numFmtId="0" fontId="2" fillId="0" borderId="0" xfId="0" applyFont="1" applyBorder="1" applyAlignment="1" applyProtection="1">
      <alignment horizontal="center"/>
    </xf>
    <xf numFmtId="0" fontId="2" fillId="0" borderId="3" xfId="0" applyFont="1" applyBorder="1" applyAlignment="1" applyProtection="1"/>
    <xf numFmtId="0" fontId="1" fillId="0" borderId="1" xfId="1" applyNumberFormat="1" applyFont="1" applyBorder="1" applyAlignment="1" applyProtection="1">
      <protection locked="0"/>
    </xf>
    <xf numFmtId="0" fontId="2" fillId="0" borderId="0" xfId="0" applyFont="1" applyBorder="1" applyAlignment="1" applyProtection="1">
      <alignment horizontal="left"/>
    </xf>
    <xf numFmtId="0" fontId="1" fillId="0" borderId="0" xfId="0" applyFont="1" applyBorder="1" applyAlignment="1" applyProtection="1">
      <alignment horizontal="left"/>
    </xf>
    <xf numFmtId="0" fontId="15" fillId="0" borderId="0" xfId="0" applyFont="1" applyAlignment="1">
      <alignment horizontal="right" vertical="top"/>
    </xf>
    <xf numFmtId="0" fontId="14"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2" fillId="0" borderId="0" xfId="0" applyFont="1" applyAlignment="1">
      <alignment horizontal="right" vertical="top"/>
    </xf>
    <xf numFmtId="0" fontId="0" fillId="0" borderId="0" xfId="0" applyAlignment="1">
      <alignment horizontal="left" vertical="top"/>
    </xf>
    <xf numFmtId="0" fontId="0" fillId="0" borderId="0" xfId="0" applyAlignment="1">
      <alignment horizontal="left" vertical="top" wrapText="1"/>
    </xf>
    <xf numFmtId="0" fontId="2" fillId="0" borderId="9"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Fill="1" applyBorder="1" applyAlignment="1" applyProtection="1">
      <alignment horizontal="left"/>
    </xf>
    <xf numFmtId="0" fontId="2" fillId="0" borderId="0" xfId="0" applyFont="1" applyFill="1" applyBorder="1" applyAlignment="1" applyProtection="1">
      <alignment horizontal="right"/>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8" fillId="0" borderId="0" xfId="0" applyFont="1" applyBorder="1" applyAlignment="1" applyProtection="1">
      <alignment horizontal="left"/>
    </xf>
    <xf numFmtId="0" fontId="2" fillId="0" borderId="15" xfId="0" applyFont="1" applyBorder="1" applyAlignment="1" applyProtection="1">
      <alignment horizontal="right"/>
    </xf>
    <xf numFmtId="0" fontId="8" fillId="0" borderId="15" xfId="0" applyFont="1" applyBorder="1" applyAlignment="1" applyProtection="1">
      <alignment horizontal="left"/>
    </xf>
    <xf numFmtId="0" fontId="2" fillId="0" borderId="0" xfId="0" applyFont="1" applyBorder="1" applyAlignment="1" applyProtection="1">
      <alignment horizontal="right"/>
    </xf>
    <xf numFmtId="0" fontId="8" fillId="0" borderId="0" xfId="0" applyFont="1" applyBorder="1" applyAlignment="1" applyProtection="1">
      <alignment horizontal="left"/>
      <protection locked="0"/>
    </xf>
    <xf numFmtId="14" fontId="8" fillId="0" borderId="0" xfId="0"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5" fillId="0" borderId="15" xfId="0" applyFont="1" applyBorder="1" applyAlignment="1" applyProtection="1">
      <alignment horizontal="center" wrapText="1"/>
    </xf>
    <xf numFmtId="0" fontId="5" fillId="0" borderId="0" xfId="0" applyFont="1" applyBorder="1" applyAlignment="1" applyProtection="1">
      <alignment horizontal="center" wrapText="1"/>
    </xf>
    <xf numFmtId="0" fontId="2" fillId="0" borderId="0" xfId="0" applyFont="1" applyBorder="1" applyAlignment="1" applyProtection="1">
      <alignment horizontal="left"/>
      <protection locked="0"/>
    </xf>
    <xf numFmtId="0" fontId="2" fillId="0" borderId="27" xfId="0" applyFont="1" applyBorder="1" applyAlignment="1" applyProtection="1">
      <alignment horizontal="left"/>
    </xf>
    <xf numFmtId="0" fontId="2" fillId="0" borderId="9"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1" fillId="0" borderId="1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3" fillId="0" borderId="16" xfId="0" applyFont="1" applyBorder="1" applyAlignment="1" applyProtection="1">
      <alignment horizontal="center" vertical="center"/>
    </xf>
    <xf numFmtId="0" fontId="2" fillId="0" borderId="22" xfId="0" applyFont="1" applyBorder="1" applyAlignment="1" applyProtection="1">
      <alignment horizontal="left"/>
    </xf>
    <xf numFmtId="0" fontId="2" fillId="0" borderId="1"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35" xfId="0" applyFont="1" applyBorder="1" applyAlignment="1" applyProtection="1">
      <alignment horizontal="left"/>
    </xf>
    <xf numFmtId="0" fontId="2" fillId="0" borderId="6" xfId="0" applyFont="1" applyBorder="1" applyAlignment="1" applyProtection="1">
      <alignment horizontal="left"/>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2" fillId="2" borderId="22" xfId="0" applyFont="1" applyFill="1" applyBorder="1" applyAlignment="1" applyProtection="1"/>
    <xf numFmtId="0" fontId="2" fillId="2" borderId="1" xfId="0" applyFont="1" applyFill="1" applyBorder="1" applyAlignment="1" applyProtection="1"/>
    <xf numFmtId="0" fontId="2" fillId="2" borderId="24" xfId="0" applyFont="1" applyFill="1" applyBorder="1" applyAlignment="1" applyProtection="1"/>
    <xf numFmtId="0" fontId="2" fillId="0" borderId="8" xfId="0" applyFont="1" applyBorder="1" applyAlignment="1" applyProtection="1">
      <alignment horizontal="left"/>
    </xf>
    <xf numFmtId="0" fontId="2" fillId="0" borderId="21" xfId="0" applyFont="1" applyBorder="1" applyAlignment="1" applyProtection="1">
      <alignment horizontal="left"/>
    </xf>
    <xf numFmtId="0" fontId="2" fillId="2" borderId="22" xfId="0" applyFont="1" applyFill="1" applyBorder="1" applyAlignment="1" applyProtection="1">
      <alignment horizontal="left"/>
    </xf>
    <xf numFmtId="0" fontId="2" fillId="2" borderId="1" xfId="0" applyFont="1" applyFill="1" applyBorder="1" applyAlignment="1" applyProtection="1">
      <alignment horizontal="left"/>
    </xf>
    <xf numFmtId="0" fontId="2" fillId="2" borderId="23" xfId="0" applyFont="1" applyFill="1" applyBorder="1" applyAlignment="1" applyProtection="1">
      <alignment horizontal="left"/>
    </xf>
    <xf numFmtId="0" fontId="2" fillId="0" borderId="36" xfId="0" applyFont="1" applyBorder="1" applyAlignment="1" applyProtection="1">
      <alignment horizontal="left"/>
    </xf>
    <xf numFmtId="165" fontId="1" fillId="0" borderId="20" xfId="1" applyNumberFormat="1" applyFont="1" applyBorder="1" applyAlignment="1" applyProtection="1">
      <alignment horizontal="right"/>
    </xf>
    <xf numFmtId="165" fontId="1" fillId="0" borderId="19" xfId="1" applyNumberFormat="1" applyFont="1" applyBorder="1" applyAlignment="1" applyProtection="1">
      <alignment horizontal="right"/>
    </xf>
    <xf numFmtId="0" fontId="2" fillId="0" borderId="1" xfId="0" applyFont="1" applyBorder="1" applyAlignment="1" applyProtection="1">
      <alignment horizontal="center"/>
    </xf>
    <xf numFmtId="0" fontId="2" fillId="0" borderId="23" xfId="0" applyFont="1" applyBorder="1" applyAlignment="1" applyProtection="1">
      <alignment horizontal="center"/>
    </xf>
    <xf numFmtId="165" fontId="1" fillId="0" borderId="1" xfId="1" applyNumberFormat="1" applyFont="1" applyBorder="1" applyAlignment="1" applyProtection="1">
      <alignment horizontal="right"/>
      <protection locked="0"/>
    </xf>
    <xf numFmtId="165" fontId="1" fillId="0" borderId="23" xfId="1" applyNumberFormat="1" applyFont="1" applyBorder="1" applyAlignment="1" applyProtection="1">
      <alignment horizontal="right"/>
      <protection locked="0"/>
    </xf>
    <xf numFmtId="0" fontId="2" fillId="2" borderId="1" xfId="0" applyFont="1" applyFill="1" applyBorder="1" applyAlignment="1" applyProtection="1">
      <alignment horizontal="left" wrapText="1"/>
    </xf>
    <xf numFmtId="0" fontId="2" fillId="2" borderId="23" xfId="0" applyFont="1" applyFill="1" applyBorder="1" applyAlignment="1" applyProtection="1">
      <alignment horizontal="left" wrapText="1"/>
    </xf>
    <xf numFmtId="0" fontId="1" fillId="0" borderId="22"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1" fillId="0" borderId="1"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0" xfId="0" applyFont="1" applyBorder="1" applyAlignment="1" applyProtection="1">
      <alignment horizontal="left"/>
    </xf>
    <xf numFmtId="0" fontId="1" fillId="0" borderId="27" xfId="0" applyFont="1" applyBorder="1" applyAlignment="1" applyProtection="1">
      <alignment horizontal="left"/>
    </xf>
    <xf numFmtId="0" fontId="1" fillId="0" borderId="0" xfId="0" applyFont="1" applyBorder="1" applyAlignment="1" applyProtection="1">
      <alignment horizontal="left" wrapText="1"/>
    </xf>
    <xf numFmtId="0" fontId="1" fillId="0" borderId="16" xfId="0" applyFont="1" applyBorder="1" applyAlignment="1" applyProtection="1">
      <alignment horizontal="left" wrapText="1"/>
    </xf>
    <xf numFmtId="0" fontId="1" fillId="0" borderId="9" xfId="0" applyFont="1" applyBorder="1" applyAlignment="1" applyProtection="1">
      <alignment horizontal="left" wrapText="1" indent="1"/>
    </xf>
    <xf numFmtId="0" fontId="1" fillId="0" borderId="0" xfId="0" applyFont="1" applyBorder="1" applyAlignment="1" applyProtection="1">
      <alignment horizontal="left" wrapText="1" indent="1"/>
    </xf>
    <xf numFmtId="0" fontId="1" fillId="0" borderId="27" xfId="0" applyFont="1" applyBorder="1" applyAlignment="1" applyProtection="1">
      <alignment horizontal="left" wrapText="1" indent="1"/>
    </xf>
    <xf numFmtId="0" fontId="1" fillId="0" borderId="9" xfId="0" applyFont="1" applyBorder="1" applyAlignment="1" applyProtection="1">
      <alignment horizontal="left"/>
    </xf>
    <xf numFmtId="0" fontId="1" fillId="0" borderId="9" xfId="0" applyFont="1" applyBorder="1" applyAlignment="1" applyProtection="1">
      <alignment horizontal="left" wrapText="1"/>
    </xf>
    <xf numFmtId="0" fontId="1" fillId="0" borderId="27" xfId="0" applyFont="1" applyBorder="1" applyAlignment="1" applyProtection="1">
      <alignment horizontal="left" wrapText="1"/>
    </xf>
    <xf numFmtId="0" fontId="1" fillId="0" borderId="31" xfId="0" applyFont="1" applyBorder="1" applyAlignment="1" applyProtection="1">
      <alignment horizontal="left" vertical="top" wrapText="1" indent="1"/>
    </xf>
    <xf numFmtId="0" fontId="1" fillId="0" borderId="16" xfId="0" applyFont="1" applyBorder="1" applyAlignment="1" applyProtection="1">
      <alignment horizontal="left" vertical="top" wrapText="1" indent="1"/>
    </xf>
    <xf numFmtId="0" fontId="1" fillId="0" borderId="32" xfId="0" applyFont="1" applyBorder="1" applyAlignment="1" applyProtection="1">
      <alignment horizontal="left" vertical="top" wrapText="1" indent="1"/>
    </xf>
    <xf numFmtId="0" fontId="1" fillId="0" borderId="35" xfId="0" applyFont="1" applyBorder="1" applyAlignment="1" applyProtection="1">
      <alignment horizontal="center"/>
    </xf>
    <xf numFmtId="0" fontId="1" fillId="0" borderId="6" xfId="0" applyFont="1" applyBorder="1" applyAlignment="1" applyProtection="1">
      <alignment horizontal="center"/>
    </xf>
    <xf numFmtId="0" fontId="1" fillId="0" borderId="33" xfId="0" applyFont="1" applyBorder="1" applyAlignment="1" applyProtection="1">
      <alignment horizontal="center"/>
    </xf>
    <xf numFmtId="0" fontId="1" fillId="0" borderId="28" xfId="0" applyFont="1" applyBorder="1" applyAlignment="1" applyProtection="1">
      <alignment horizontal="center" wrapText="1"/>
    </xf>
    <xf numFmtId="0" fontId="1" fillId="0" borderId="29" xfId="0" applyFont="1" applyBorder="1" applyAlignment="1" applyProtection="1">
      <alignment horizontal="center" wrapText="1"/>
    </xf>
    <xf numFmtId="0" fontId="1" fillId="0" borderId="30" xfId="0" applyFont="1" applyBorder="1" applyAlignment="1" applyProtection="1">
      <alignment horizontal="center" wrapText="1"/>
    </xf>
    <xf numFmtId="165" fontId="1" fillId="0" borderId="8" xfId="1" applyNumberFormat="1" applyFont="1" applyBorder="1" applyAlignment="1" applyProtection="1">
      <alignment horizontal="right"/>
      <protection locked="0"/>
    </xf>
    <xf numFmtId="165" fontId="1" fillId="0" borderId="24" xfId="1" applyNumberFormat="1" applyFont="1" applyBorder="1" applyAlignment="1" applyProtection="1">
      <alignment horizontal="right"/>
      <protection locked="0"/>
    </xf>
    <xf numFmtId="0" fontId="14" fillId="0" borderId="0" xfId="0" applyFont="1" applyAlignment="1">
      <alignment horizontal="left" vertical="top" wrapText="1"/>
    </xf>
    <xf numFmtId="0" fontId="14" fillId="0" borderId="0" xfId="0" applyFont="1" applyAlignment="1">
      <alignmen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66676</xdr:rowOff>
    </xdr:from>
    <xdr:to>
      <xdr:col>2</xdr:col>
      <xdr:colOff>381000</xdr:colOff>
      <xdr:row>3</xdr:row>
      <xdr:rowOff>93346</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66676"/>
          <a:ext cx="1343025" cy="9220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274320</xdr:colOff>
          <xdr:row>4</xdr:row>
          <xdr:rowOff>76200</xdr:rowOff>
        </xdr:from>
        <xdr:to>
          <xdr:col>8</xdr:col>
          <xdr:colOff>228600</xdr:colOff>
          <xdr:row>4</xdr:row>
          <xdr:rowOff>304800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4</xdr:row>
          <xdr:rowOff>114300</xdr:rowOff>
        </xdr:from>
        <xdr:to>
          <xdr:col>3</xdr:col>
          <xdr:colOff>160020</xdr:colOff>
          <xdr:row>5</xdr:row>
          <xdr:rowOff>0</xdr:rowOff>
        </xdr:to>
        <xdr:sp macro="" textlink="">
          <xdr:nvSpPr>
            <xdr:cNvPr id="1035" name="CheckBox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4</xdr:row>
          <xdr:rowOff>121920</xdr:rowOff>
        </xdr:from>
        <xdr:to>
          <xdr:col>12</xdr:col>
          <xdr:colOff>640080</xdr:colOff>
          <xdr:row>5</xdr:row>
          <xdr:rowOff>7620</xdr:rowOff>
        </xdr:to>
        <xdr:sp macro="" textlink="">
          <xdr:nvSpPr>
            <xdr:cNvPr id="1036" name="CheckBox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171450</xdr:colOff>
      <xdr:row>0</xdr:row>
      <xdr:rowOff>0</xdr:rowOff>
    </xdr:from>
    <xdr:to>
      <xdr:col>9</xdr:col>
      <xdr:colOff>554355</xdr:colOff>
      <xdr:row>0</xdr:row>
      <xdr:rowOff>920115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0" y="0"/>
          <a:ext cx="1344930" cy="920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179070</xdr:colOff>
      <xdr:row>0</xdr:row>
      <xdr:rowOff>0</xdr:rowOff>
    </xdr:from>
    <xdr:to>
      <xdr:col>3</xdr:col>
      <xdr:colOff>17145</xdr:colOff>
      <xdr:row>2</xdr:row>
      <xdr:rowOff>76200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 y="0"/>
          <a:ext cx="1343025"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79"/>
  <sheetViews>
    <sheetView showGridLines="0" zoomScaleNormal="100" workbookViewId="0">
      <selection activeCell="C7" sqref="C7:H7"/>
    </sheetView>
  </sheetViews>
  <sheetFormatPr defaultColWidth="9.109375" defaultRowHeight="14.4" x14ac:dyDescent="0.3"/>
  <cols>
    <col min="1" max="1" width="1.6640625" style="24" customWidth="1"/>
    <col min="2" max="2" width="16.21875" style="24" customWidth="1"/>
    <col min="3" max="3" width="6" style="24" customWidth="1"/>
    <col min="4" max="4" width="17.109375" style="24" customWidth="1"/>
    <col min="5" max="5" width="10.5546875" style="24" customWidth="1"/>
    <col min="6" max="6" width="17.5546875" style="24" customWidth="1"/>
    <col min="7" max="7" width="8" style="24" customWidth="1"/>
    <col min="8" max="8" width="12.5546875" style="24" customWidth="1"/>
    <col min="9" max="9" width="10.77734375" style="24" customWidth="1"/>
    <col min="10" max="11" width="9.109375" style="24" customWidth="1"/>
    <col min="12" max="12" width="5.6640625" style="24" customWidth="1"/>
    <col min="13" max="13" width="10.88671875" style="24" customWidth="1"/>
    <col min="14" max="14" width="1.6640625" style="24" customWidth="1"/>
    <col min="15" max="15" width="15.5546875" style="24" customWidth="1"/>
    <col min="16" max="16" width="9.109375" style="24"/>
    <col min="17" max="17" width="5.88671875" style="24" customWidth="1"/>
    <col min="18" max="18" width="11.109375" style="24" customWidth="1"/>
    <col min="19" max="19" width="3.88671875" style="24" customWidth="1"/>
    <col min="20" max="20" width="15.5546875" style="24" customWidth="1"/>
    <col min="21" max="21" width="9.109375" style="24"/>
    <col min="22" max="22" width="5.88671875" style="24" customWidth="1"/>
    <col min="23" max="23" width="11.44140625" style="24" customWidth="1"/>
    <col min="24" max="16384" width="9.109375" style="24"/>
  </cols>
  <sheetData>
    <row r="1" spans="1:26" ht="29.25" customHeight="1" x14ac:dyDescent="0.3">
      <c r="A1" s="77"/>
      <c r="B1" s="9"/>
      <c r="C1" s="9"/>
      <c r="D1" s="9"/>
      <c r="E1" s="171" t="s">
        <v>159</v>
      </c>
      <c r="F1" s="171"/>
      <c r="G1" s="171"/>
      <c r="H1" s="171"/>
      <c r="I1" s="171"/>
      <c r="J1" s="165"/>
      <c r="K1" s="165"/>
      <c r="L1" s="166"/>
      <c r="M1" s="166"/>
      <c r="N1" s="86"/>
      <c r="O1" s="115"/>
      <c r="P1" s="15"/>
      <c r="Q1" s="15"/>
      <c r="R1" s="15"/>
      <c r="S1" s="37"/>
      <c r="T1" s="115"/>
      <c r="U1" s="15"/>
      <c r="V1" s="15"/>
      <c r="W1" s="15"/>
    </row>
    <row r="2" spans="1:26" ht="27" customHeight="1" x14ac:dyDescent="0.3">
      <c r="A2" s="44"/>
      <c r="B2" s="10"/>
      <c r="C2" s="10"/>
      <c r="D2" s="10"/>
      <c r="E2" s="172"/>
      <c r="F2" s="172"/>
      <c r="G2" s="172"/>
      <c r="H2" s="172"/>
      <c r="I2" s="172"/>
      <c r="J2" s="167" t="s">
        <v>127</v>
      </c>
      <c r="K2" s="167"/>
      <c r="L2" s="169"/>
      <c r="M2" s="170"/>
      <c r="N2" s="101"/>
      <c r="O2" s="17"/>
      <c r="P2" s="64"/>
      <c r="Q2" s="64"/>
      <c r="R2" s="64"/>
      <c r="S2" s="37"/>
      <c r="T2" s="54"/>
      <c r="U2" s="64"/>
      <c r="V2" s="64"/>
      <c r="W2" s="64"/>
    </row>
    <row r="3" spans="1:26" x14ac:dyDescent="0.3">
      <c r="A3" s="44"/>
      <c r="B3" s="11"/>
      <c r="C3" s="11"/>
      <c r="D3" s="11"/>
      <c r="E3" s="152" t="s">
        <v>21</v>
      </c>
      <c r="F3" s="152"/>
      <c r="G3" s="152"/>
      <c r="H3" s="152"/>
      <c r="I3" s="152"/>
      <c r="J3" s="11"/>
      <c r="K3" s="11"/>
      <c r="L3" s="11"/>
      <c r="M3" s="11"/>
      <c r="N3" s="12"/>
      <c r="O3" s="115"/>
      <c r="P3" s="115"/>
      <c r="Q3" s="121"/>
      <c r="R3" s="17"/>
      <c r="S3" s="37"/>
      <c r="T3" s="115"/>
      <c r="U3" s="115"/>
      <c r="V3" s="121"/>
      <c r="W3" s="17"/>
      <c r="X3" s="37"/>
      <c r="Y3" s="37"/>
      <c r="Z3" s="37"/>
    </row>
    <row r="4" spans="1:26" ht="15" thickBot="1" x14ac:dyDescent="0.35">
      <c r="A4" s="45"/>
      <c r="B4" s="13"/>
      <c r="C4" s="13"/>
      <c r="D4" s="13"/>
      <c r="E4" s="13"/>
      <c r="F4" s="13"/>
      <c r="G4" s="13"/>
      <c r="H4" s="13"/>
      <c r="I4" s="13"/>
      <c r="J4" s="13"/>
      <c r="K4" s="13"/>
      <c r="L4" s="13"/>
      <c r="M4" s="13"/>
      <c r="N4" s="14"/>
      <c r="O4" s="18"/>
      <c r="P4" s="57"/>
      <c r="Q4" s="25"/>
      <c r="R4" s="54"/>
      <c r="S4" s="37"/>
      <c r="T4" s="27"/>
      <c r="U4" s="57"/>
      <c r="V4" s="25"/>
      <c r="W4" s="54"/>
      <c r="X4" s="37"/>
      <c r="Y4" s="37"/>
      <c r="Z4" s="37"/>
    </row>
    <row r="5" spans="1:26" ht="27" customHeight="1" x14ac:dyDescent="0.3">
      <c r="A5" s="44"/>
      <c r="B5" s="11"/>
      <c r="C5" s="11"/>
      <c r="D5" s="11"/>
      <c r="E5" s="15"/>
      <c r="F5" s="15"/>
      <c r="G5" s="15"/>
      <c r="H5" s="15"/>
      <c r="I5" s="15"/>
      <c r="J5" s="15"/>
      <c r="K5" s="15"/>
      <c r="L5" s="15"/>
      <c r="M5" s="15"/>
      <c r="N5" s="102"/>
      <c r="O5" s="18"/>
      <c r="P5" s="57"/>
      <c r="Q5" s="25"/>
      <c r="R5" s="54"/>
      <c r="S5" s="37"/>
      <c r="T5" s="54"/>
      <c r="U5" s="40"/>
      <c r="V5" s="61"/>
      <c r="W5" s="56"/>
      <c r="X5" s="37"/>
      <c r="Y5" s="37"/>
      <c r="Z5" s="37"/>
    </row>
    <row r="6" spans="1:26" ht="15.6" x14ac:dyDescent="0.3">
      <c r="A6" s="44"/>
      <c r="B6" s="11" t="s">
        <v>85</v>
      </c>
      <c r="C6" s="173"/>
      <c r="D6" s="173"/>
      <c r="E6" s="173"/>
      <c r="F6" s="173"/>
      <c r="G6" s="173"/>
      <c r="H6" s="173"/>
      <c r="I6" s="151"/>
      <c r="J6" s="151"/>
      <c r="K6" s="164"/>
      <c r="L6" s="164"/>
      <c r="M6" s="164"/>
      <c r="N6" s="103"/>
      <c r="O6" s="17"/>
      <c r="P6" s="40"/>
      <c r="Q6" s="61"/>
      <c r="R6" s="56"/>
      <c r="S6" s="37"/>
      <c r="T6" s="17"/>
      <c r="U6" s="40"/>
      <c r="V6" s="61"/>
      <c r="W6" s="56"/>
      <c r="X6" s="37"/>
      <c r="Y6" s="37"/>
      <c r="Z6" s="37"/>
    </row>
    <row r="7" spans="1:26" ht="15.6" x14ac:dyDescent="0.3">
      <c r="A7" s="44"/>
      <c r="B7" s="11" t="s">
        <v>22</v>
      </c>
      <c r="C7" s="168"/>
      <c r="D7" s="168"/>
      <c r="E7" s="168"/>
      <c r="F7" s="168"/>
      <c r="G7" s="168"/>
      <c r="H7" s="168"/>
      <c r="I7" s="138"/>
      <c r="J7" s="16"/>
      <c r="K7" s="16"/>
      <c r="L7" s="16"/>
      <c r="M7" s="138"/>
      <c r="N7" s="12"/>
      <c r="O7" s="17"/>
      <c r="P7" s="40"/>
      <c r="Q7" s="61"/>
      <c r="R7" s="56"/>
      <c r="S7" s="37"/>
      <c r="T7" s="17"/>
      <c r="U7" s="40"/>
      <c r="V7" s="61"/>
      <c r="W7" s="56"/>
      <c r="X7" s="37"/>
      <c r="Y7" s="37"/>
      <c r="Z7" s="37"/>
    </row>
    <row r="8" spans="1:26" ht="15.6" x14ac:dyDescent="0.3">
      <c r="A8" s="44"/>
      <c r="B8" s="11" t="s">
        <v>3</v>
      </c>
      <c r="C8" s="168"/>
      <c r="D8" s="168"/>
      <c r="E8" s="168"/>
      <c r="F8" s="168"/>
      <c r="G8" s="168"/>
      <c r="H8" s="168"/>
      <c r="I8" s="11" t="s">
        <v>59</v>
      </c>
      <c r="J8" s="11"/>
      <c r="K8" s="11"/>
      <c r="L8" s="11"/>
      <c r="M8" s="137" t="s">
        <v>58</v>
      </c>
      <c r="N8" s="12"/>
      <c r="O8" s="17"/>
      <c r="P8" s="40"/>
      <c r="Q8" s="61"/>
      <c r="R8" s="56"/>
      <c r="S8" s="37"/>
      <c r="T8" s="55"/>
      <c r="U8" s="40"/>
      <c r="V8" s="61"/>
      <c r="W8" s="56"/>
      <c r="X8" s="37"/>
      <c r="Y8" s="37"/>
      <c r="Z8" s="37"/>
    </row>
    <row r="9" spans="1:26" ht="15.6" x14ac:dyDescent="0.3">
      <c r="A9" s="44"/>
      <c r="B9" s="11"/>
      <c r="C9" s="164"/>
      <c r="D9" s="164"/>
      <c r="E9" s="164"/>
      <c r="F9" s="164"/>
      <c r="G9" s="164"/>
      <c r="H9" s="164"/>
      <c r="I9" s="15"/>
      <c r="J9" s="15"/>
      <c r="K9" s="15"/>
      <c r="L9" s="15"/>
      <c r="M9" s="15"/>
      <c r="N9" s="102"/>
      <c r="O9" s="55"/>
      <c r="P9" s="40"/>
      <c r="Q9" s="61"/>
      <c r="R9" s="56"/>
      <c r="S9" s="37"/>
      <c r="T9" s="55"/>
      <c r="U9" s="40"/>
      <c r="V9" s="61"/>
      <c r="W9" s="56"/>
      <c r="X9" s="37"/>
      <c r="Y9" s="37"/>
      <c r="Z9" s="37"/>
    </row>
    <row r="10" spans="1:26" ht="15" thickBot="1" x14ac:dyDescent="0.35">
      <c r="A10" s="44"/>
      <c r="B10" s="152"/>
      <c r="C10" s="152"/>
      <c r="D10" s="152"/>
      <c r="E10" s="152"/>
      <c r="F10" s="152"/>
      <c r="G10" s="152"/>
      <c r="H10" s="152"/>
      <c r="I10" s="11"/>
      <c r="J10" s="11"/>
      <c r="K10" s="11"/>
      <c r="L10" s="11"/>
      <c r="M10" s="11"/>
      <c r="N10" s="12"/>
      <c r="O10" s="55"/>
      <c r="P10" s="40"/>
      <c r="Q10" s="61"/>
      <c r="R10" s="56"/>
      <c r="S10" s="37"/>
      <c r="T10" s="55"/>
      <c r="U10" s="56"/>
      <c r="V10" s="61"/>
      <c r="W10" s="56"/>
      <c r="X10" s="37"/>
      <c r="Y10" s="37"/>
      <c r="Z10" s="37"/>
    </row>
    <row r="11" spans="1:26" ht="15" thickBot="1" x14ac:dyDescent="0.35">
      <c r="A11" s="156" t="s">
        <v>1</v>
      </c>
      <c r="B11" s="157"/>
      <c r="C11" s="157"/>
      <c r="D11" s="157"/>
      <c r="E11" s="157"/>
      <c r="F11" s="157"/>
      <c r="G11" s="157"/>
      <c r="H11" s="157"/>
      <c r="I11" s="157"/>
      <c r="J11" s="157"/>
      <c r="K11" s="157"/>
      <c r="L11" s="157"/>
      <c r="M11" s="157"/>
      <c r="N11" s="158"/>
      <c r="O11" s="55"/>
      <c r="P11" s="56"/>
      <c r="Q11" s="61"/>
      <c r="R11" s="56"/>
      <c r="S11" s="37"/>
      <c r="T11" s="37"/>
      <c r="U11" s="37"/>
      <c r="V11" s="37"/>
      <c r="W11" s="37"/>
      <c r="X11" s="37"/>
      <c r="Y11" s="37"/>
      <c r="Z11" s="37"/>
    </row>
    <row r="12" spans="1:26" x14ac:dyDescent="0.3">
      <c r="A12" s="44"/>
      <c r="B12" s="163"/>
      <c r="C12" s="163"/>
      <c r="D12" s="163"/>
      <c r="E12" s="163"/>
      <c r="F12" s="163"/>
      <c r="G12" s="163"/>
      <c r="H12" s="163"/>
      <c r="I12" s="163"/>
      <c r="J12" s="163"/>
      <c r="K12" s="163"/>
      <c r="L12" s="163"/>
      <c r="M12" s="163"/>
      <c r="N12" s="84"/>
      <c r="O12" s="55"/>
      <c r="P12" s="56"/>
      <c r="Q12" s="61"/>
      <c r="R12" s="56"/>
      <c r="S12" s="37"/>
      <c r="T12" s="37"/>
      <c r="U12" s="37"/>
      <c r="V12" s="37"/>
      <c r="W12" s="37"/>
      <c r="X12" s="37"/>
      <c r="Y12" s="37"/>
      <c r="Z12" s="37"/>
    </row>
    <row r="13" spans="1:26" x14ac:dyDescent="0.3">
      <c r="A13" s="44"/>
      <c r="B13" s="83" t="s">
        <v>73</v>
      </c>
      <c r="C13" s="154" t="str">
        <f>IF('Income Calculations'!C3="","",'Income Calculations'!C3)</f>
        <v/>
      </c>
      <c r="D13" s="154"/>
      <c r="E13" s="154"/>
      <c r="F13" s="155" t="s">
        <v>4</v>
      </c>
      <c r="G13" s="155"/>
      <c r="H13" s="154" t="str">
        <f>IF('Income Calculations'!F3="","",'Income Calculations'!F3)</f>
        <v/>
      </c>
      <c r="I13" s="154"/>
      <c r="J13" s="154"/>
      <c r="K13" s="162" t="s">
        <v>5</v>
      </c>
      <c r="L13" s="162"/>
      <c r="M13" s="92">
        <f>IF('Income Calculations'!F9=0,0,'Income Calculations'!F9)</f>
        <v>0</v>
      </c>
      <c r="N13" s="84"/>
      <c r="O13" s="55"/>
      <c r="P13" s="65"/>
      <c r="Q13" s="37"/>
      <c r="R13" s="37"/>
      <c r="S13" s="37"/>
      <c r="T13" s="37"/>
      <c r="U13" s="37"/>
      <c r="V13" s="37"/>
      <c r="W13" s="37"/>
      <c r="X13" s="37"/>
      <c r="Y13" s="37"/>
      <c r="Z13" s="37"/>
    </row>
    <row r="14" spans="1:26" x14ac:dyDescent="0.3">
      <c r="A14" s="44"/>
      <c r="B14" s="83" t="s">
        <v>74</v>
      </c>
      <c r="C14" s="154" t="str">
        <f>IF('Income Calculations'!K3="","",'Income Calculations'!K3)</f>
        <v/>
      </c>
      <c r="D14" s="154"/>
      <c r="E14" s="154"/>
      <c r="F14" s="155" t="s">
        <v>4</v>
      </c>
      <c r="G14" s="155"/>
      <c r="H14" s="154" t="str">
        <f>IF('Income Calculations'!N3="","",'Income Calculations'!N3)</f>
        <v/>
      </c>
      <c r="I14" s="154"/>
      <c r="J14" s="154"/>
      <c r="K14" s="162" t="s">
        <v>5</v>
      </c>
      <c r="L14" s="162"/>
      <c r="M14" s="93">
        <f>IF('Income Calculations'!N9=0,0,'Income Calculations'!N9)</f>
        <v>0</v>
      </c>
      <c r="N14" s="84"/>
      <c r="O14" s="55"/>
      <c r="P14" s="65"/>
      <c r="Q14" s="37"/>
      <c r="R14" s="37"/>
      <c r="S14" s="37"/>
      <c r="T14" s="37"/>
      <c r="U14" s="37"/>
      <c r="V14" s="37"/>
      <c r="W14" s="37"/>
      <c r="X14" s="37"/>
      <c r="Y14" s="37"/>
      <c r="Z14" s="37"/>
    </row>
    <row r="15" spans="1:26" x14ac:dyDescent="0.3">
      <c r="A15" s="44"/>
      <c r="B15" s="83" t="s">
        <v>75</v>
      </c>
      <c r="C15" s="154" t="str">
        <f>IF('Income Calculations'!C13="","",'Income Calculations'!C13)</f>
        <v/>
      </c>
      <c r="D15" s="154"/>
      <c r="E15" s="154"/>
      <c r="F15" s="155" t="s">
        <v>4</v>
      </c>
      <c r="G15" s="155"/>
      <c r="H15" s="154" t="str">
        <f>IF('Income Calculations'!F13="","",'Income Calculations'!F13)</f>
        <v/>
      </c>
      <c r="I15" s="154"/>
      <c r="J15" s="154"/>
      <c r="K15" s="162" t="s">
        <v>5</v>
      </c>
      <c r="L15" s="162"/>
      <c r="M15" s="93">
        <f>IF('Income Calculations'!F19=0,0,'Income Calculations'!F19)</f>
        <v>0</v>
      </c>
      <c r="N15" s="84"/>
      <c r="O15" s="55"/>
      <c r="P15" s="65"/>
      <c r="Q15" s="37"/>
      <c r="R15" s="37"/>
      <c r="S15" s="37"/>
      <c r="T15" s="37"/>
      <c r="U15" s="37"/>
      <c r="V15" s="37"/>
      <c r="W15" s="37"/>
      <c r="X15" s="37"/>
      <c r="Y15" s="37"/>
      <c r="Z15" s="37"/>
    </row>
    <row r="16" spans="1:26" x14ac:dyDescent="0.3">
      <c r="A16" s="44"/>
      <c r="B16" s="83" t="s">
        <v>76</v>
      </c>
      <c r="C16" s="154" t="str">
        <f>IF('Income Calculations'!K13="","",'Income Calculations'!K13)</f>
        <v/>
      </c>
      <c r="D16" s="154"/>
      <c r="E16" s="154"/>
      <c r="F16" s="155" t="s">
        <v>4</v>
      </c>
      <c r="G16" s="155"/>
      <c r="H16" s="154" t="str">
        <f>IF('Income Calculations'!N13="","",'Income Calculations'!N13)</f>
        <v/>
      </c>
      <c r="I16" s="154"/>
      <c r="J16" s="154"/>
      <c r="K16" s="162" t="s">
        <v>5</v>
      </c>
      <c r="L16" s="162"/>
      <c r="M16" s="93">
        <f>IF('Income Calculations'!N19=0,0,'Income Calculations'!N19)</f>
        <v>0</v>
      </c>
      <c r="N16" s="84"/>
      <c r="O16" s="55"/>
      <c r="P16" s="65"/>
      <c r="Q16" s="37"/>
      <c r="R16" s="37"/>
      <c r="S16" s="37"/>
      <c r="T16" s="37"/>
      <c r="U16" s="37"/>
      <c r="V16" s="37"/>
      <c r="W16" s="37"/>
      <c r="X16" s="37"/>
      <c r="Y16" s="37"/>
      <c r="Z16" s="37"/>
    </row>
    <row r="17" spans="1:26" x14ac:dyDescent="0.3">
      <c r="A17" s="44"/>
      <c r="B17" s="112" t="s">
        <v>95</v>
      </c>
      <c r="C17" s="154" t="str">
        <f>IF('Income Calculations'!C23="","",'Income Calculations'!C23)</f>
        <v/>
      </c>
      <c r="D17" s="154"/>
      <c r="E17" s="154"/>
      <c r="F17" s="155" t="s">
        <v>4</v>
      </c>
      <c r="G17" s="155"/>
      <c r="H17" s="154" t="str">
        <f>IF('Income Calculations'!F23="","",'Income Calculations'!F23)</f>
        <v/>
      </c>
      <c r="I17" s="154"/>
      <c r="J17" s="154"/>
      <c r="K17" s="162" t="s">
        <v>5</v>
      </c>
      <c r="L17" s="162"/>
      <c r="M17" s="92">
        <f>IF('Income Calculations'!F29=0,0,'Income Calculations'!F29)</f>
        <v>0</v>
      </c>
      <c r="N17" s="84"/>
      <c r="O17" s="55"/>
      <c r="P17" s="65"/>
      <c r="Q17" s="37"/>
      <c r="R17" s="37"/>
      <c r="S17" s="37"/>
      <c r="T17" s="37"/>
      <c r="U17" s="37"/>
      <c r="V17" s="37"/>
      <c r="W17" s="37"/>
      <c r="X17" s="37"/>
      <c r="Y17" s="37"/>
      <c r="Z17" s="37"/>
    </row>
    <row r="18" spans="1:26" x14ac:dyDescent="0.3">
      <c r="A18" s="44"/>
      <c r="B18" s="112" t="s">
        <v>96</v>
      </c>
      <c r="C18" s="154" t="str">
        <f>IF('Income Calculations'!K23="","",'Income Calculations'!K23)</f>
        <v/>
      </c>
      <c r="D18" s="154"/>
      <c r="E18" s="154"/>
      <c r="F18" s="155" t="s">
        <v>4</v>
      </c>
      <c r="G18" s="155"/>
      <c r="H18" s="154" t="str">
        <f>IF('Income Calculations'!N23="","",'Income Calculations'!N23)</f>
        <v/>
      </c>
      <c r="I18" s="154"/>
      <c r="J18" s="154"/>
      <c r="K18" s="162" t="s">
        <v>5</v>
      </c>
      <c r="L18" s="162"/>
      <c r="M18" s="93">
        <f>IF('Income Calculations'!N29=0,0,'Income Calculations'!N29)</f>
        <v>0</v>
      </c>
      <c r="N18" s="84"/>
      <c r="O18" s="55"/>
      <c r="P18" s="65"/>
      <c r="Q18" s="37"/>
      <c r="R18" s="37"/>
      <c r="S18" s="37"/>
      <c r="T18" s="37"/>
      <c r="U18" s="37"/>
      <c r="V18" s="37"/>
      <c r="W18" s="37"/>
      <c r="X18" s="37"/>
      <c r="Y18" s="37"/>
      <c r="Z18" s="37"/>
    </row>
    <row r="19" spans="1:26" x14ac:dyDescent="0.3">
      <c r="A19" s="44"/>
      <c r="B19" s="11"/>
      <c r="C19" s="11"/>
      <c r="D19" s="52"/>
      <c r="E19" s="11"/>
      <c r="F19" s="11"/>
      <c r="G19" s="52"/>
      <c r="H19" s="11"/>
      <c r="I19" s="11"/>
      <c r="J19" s="52"/>
      <c r="K19" s="11"/>
      <c r="L19" s="11"/>
      <c r="M19" s="52"/>
      <c r="N19" s="69"/>
      <c r="O19" s="17"/>
      <c r="P19" s="40"/>
      <c r="Q19" s="61"/>
      <c r="R19" s="56"/>
      <c r="S19" s="37"/>
      <c r="T19" s="17"/>
      <c r="U19" s="40"/>
      <c r="V19" s="61"/>
      <c r="W19" s="56"/>
      <c r="X19" s="17"/>
      <c r="Y19" s="80"/>
      <c r="Z19" s="80"/>
    </row>
    <row r="20" spans="1:26" x14ac:dyDescent="0.3">
      <c r="A20" s="44"/>
      <c r="B20" s="107">
        <f>ROUND(SUM('Income Calculations'!F10,'Income Calculations'!N10,'Income Calculations'!F20,'Income Calculations'!N20,'Income Calculations'!F30,'Income Calculations'!N30),0)</f>
        <v>0</v>
      </c>
      <c r="C20" s="151" t="s">
        <v>0</v>
      </c>
      <c r="D20" s="151"/>
      <c r="E20" s="151"/>
      <c r="F20" s="15"/>
      <c r="G20" s="15"/>
      <c r="H20" s="11"/>
      <c r="I20" s="11"/>
      <c r="J20" s="11"/>
      <c r="K20" s="11"/>
      <c r="L20" s="11"/>
      <c r="M20" s="11"/>
      <c r="N20" s="102"/>
      <c r="O20" s="17"/>
      <c r="P20" s="40"/>
      <c r="Q20" s="61"/>
      <c r="R20" s="56"/>
      <c r="S20" s="37"/>
      <c r="T20" s="17"/>
      <c r="U20" s="40"/>
      <c r="V20" s="61"/>
      <c r="W20" s="56"/>
      <c r="X20" s="17"/>
      <c r="Y20" s="80"/>
      <c r="Z20" s="80"/>
    </row>
    <row r="21" spans="1:26" x14ac:dyDescent="0.3">
      <c r="A21" s="44"/>
      <c r="B21" s="108"/>
      <c r="C21" s="151" t="s">
        <v>7</v>
      </c>
      <c r="D21" s="151"/>
      <c r="E21" s="151"/>
      <c r="F21" s="15"/>
      <c r="G21" s="15"/>
      <c r="H21" s="11"/>
      <c r="I21" s="85"/>
      <c r="J21" s="85"/>
      <c r="K21" s="11"/>
      <c r="L21" s="85"/>
      <c r="M21" s="85"/>
      <c r="N21" s="102"/>
      <c r="O21" s="55"/>
      <c r="P21" s="40"/>
      <c r="Q21" s="61"/>
      <c r="R21" s="56"/>
      <c r="S21" s="37"/>
      <c r="T21" s="55"/>
      <c r="U21" s="40"/>
      <c r="V21" s="61"/>
      <c r="W21" s="56"/>
      <c r="X21" s="17"/>
      <c r="Y21" s="81"/>
      <c r="Z21" s="81"/>
    </row>
    <row r="22" spans="1:26" ht="15" thickBot="1" x14ac:dyDescent="0.35">
      <c r="A22" s="44"/>
      <c r="B22" s="2">
        <f>ROUNDDOWN(SUM(B20:B21),0)</f>
        <v>0</v>
      </c>
      <c r="C22" s="150" t="s">
        <v>8</v>
      </c>
      <c r="D22" s="151"/>
      <c r="E22" s="151"/>
      <c r="F22" s="15"/>
      <c r="G22" s="15"/>
      <c r="H22" s="11"/>
      <c r="I22" s="85"/>
      <c r="J22" s="85"/>
      <c r="K22" s="11"/>
      <c r="L22" s="85"/>
      <c r="M22" s="85"/>
      <c r="N22" s="102"/>
      <c r="O22" s="55"/>
      <c r="P22" s="40"/>
      <c r="Q22" s="61"/>
      <c r="R22" s="56"/>
      <c r="S22" s="80"/>
      <c r="T22" s="55"/>
      <c r="U22" s="40"/>
      <c r="V22" s="61"/>
      <c r="W22" s="56"/>
      <c r="X22" s="17"/>
      <c r="Y22" s="81"/>
      <c r="Z22" s="81"/>
    </row>
    <row r="23" spans="1:26" ht="15" thickBot="1" x14ac:dyDescent="0.35">
      <c r="A23" s="44"/>
      <c r="B23" s="53"/>
      <c r="C23" s="53"/>
      <c r="D23" s="53"/>
      <c r="E23" s="53"/>
      <c r="F23" s="15"/>
      <c r="G23" s="15"/>
      <c r="H23" s="11"/>
      <c r="I23" s="15"/>
      <c r="J23" s="59"/>
      <c r="K23" s="11"/>
      <c r="L23" s="15"/>
      <c r="M23" s="59"/>
      <c r="N23" s="102"/>
      <c r="O23" s="17"/>
      <c r="P23" s="81"/>
      <c r="Q23" s="81"/>
      <c r="R23" s="17"/>
      <c r="S23" s="81"/>
      <c r="T23" s="81"/>
      <c r="U23" s="17"/>
      <c r="V23" s="81"/>
      <c r="W23" s="81"/>
      <c r="X23" s="17"/>
      <c r="Y23" s="81"/>
      <c r="Z23" s="81"/>
    </row>
    <row r="24" spans="1:26" ht="15" thickBot="1" x14ac:dyDescent="0.35">
      <c r="A24" s="156" t="s">
        <v>9</v>
      </c>
      <c r="B24" s="157"/>
      <c r="C24" s="157"/>
      <c r="D24" s="157"/>
      <c r="E24" s="157"/>
      <c r="F24" s="157"/>
      <c r="G24" s="157"/>
      <c r="H24" s="157"/>
      <c r="I24" s="157"/>
      <c r="J24" s="157"/>
      <c r="K24" s="157"/>
      <c r="L24" s="157"/>
      <c r="M24" s="157"/>
      <c r="N24" s="158"/>
      <c r="O24" s="11"/>
      <c r="P24" s="11"/>
      <c r="Q24" s="11"/>
      <c r="R24" s="11"/>
      <c r="S24" s="11"/>
      <c r="T24" s="11"/>
      <c r="U24" s="11"/>
      <c r="V24" s="11"/>
      <c r="W24" s="11"/>
      <c r="X24" s="11"/>
      <c r="Y24" s="81"/>
      <c r="Z24" s="81"/>
    </row>
    <row r="25" spans="1:26" s="26" customFormat="1" x14ac:dyDescent="0.3">
      <c r="A25" s="110"/>
      <c r="B25" s="163"/>
      <c r="C25" s="163"/>
      <c r="D25" s="163"/>
      <c r="E25" s="163"/>
      <c r="F25" s="163"/>
      <c r="G25" s="163"/>
      <c r="H25" s="163"/>
      <c r="I25" s="163"/>
      <c r="J25" s="163"/>
      <c r="K25" s="163"/>
      <c r="L25" s="163"/>
      <c r="M25" s="163"/>
      <c r="N25" s="84"/>
      <c r="O25" s="11"/>
      <c r="P25" s="15"/>
      <c r="Q25" s="15"/>
      <c r="R25" s="15"/>
      <c r="S25" s="11"/>
      <c r="T25" s="11"/>
      <c r="U25" s="15"/>
      <c r="V25" s="15"/>
      <c r="W25" s="15"/>
      <c r="X25" s="11"/>
      <c r="Y25" s="11"/>
      <c r="Z25" s="52"/>
    </row>
    <row r="26" spans="1:26" ht="15" customHeight="1" x14ac:dyDescent="0.3">
      <c r="A26" s="44"/>
      <c r="B26" s="153"/>
      <c r="C26" s="153"/>
      <c r="D26" s="49"/>
      <c r="E26" s="151" t="s">
        <v>119</v>
      </c>
      <c r="F26" s="151"/>
      <c r="G26" s="151"/>
      <c r="H26" s="90"/>
      <c r="I26" s="159" t="s">
        <v>88</v>
      </c>
      <c r="J26" s="160"/>
      <c r="K26" s="160"/>
      <c r="L26" s="160"/>
      <c r="M26" s="161"/>
      <c r="N26" s="104"/>
      <c r="O26" s="11"/>
      <c r="P26" s="117"/>
      <c r="Q26" s="58"/>
      <c r="R26" s="11"/>
      <c r="S26" s="11"/>
      <c r="T26" s="11"/>
      <c r="U26" s="117"/>
      <c r="V26" s="58"/>
      <c r="W26" s="11"/>
      <c r="X26" s="11"/>
      <c r="Y26" s="11"/>
      <c r="Z26" s="52"/>
    </row>
    <row r="27" spans="1:26" x14ac:dyDescent="0.3">
      <c r="A27" s="44"/>
      <c r="B27" s="153"/>
      <c r="C27" s="153"/>
      <c r="D27" s="3">
        <f>SUM(D26)*480</f>
        <v>0</v>
      </c>
      <c r="E27" s="151" t="s">
        <v>90</v>
      </c>
      <c r="F27" s="151"/>
      <c r="G27" s="151"/>
      <c r="H27" s="91"/>
      <c r="I27" s="51">
        <f>IF('Disability-Medical Allowance'!J29&gt;0,'Disability-Medical Allowance'!J29, 0)</f>
        <v>0</v>
      </c>
      <c r="J27" s="88" t="s">
        <v>10</v>
      </c>
      <c r="K27" s="97"/>
      <c r="L27" s="97"/>
      <c r="M27" s="98"/>
      <c r="N27" s="104"/>
      <c r="O27" s="11"/>
      <c r="P27" s="59"/>
      <c r="Q27" s="58"/>
      <c r="R27" s="11"/>
      <c r="S27" s="11"/>
      <c r="T27" s="11"/>
      <c r="U27" s="59"/>
      <c r="V27" s="58"/>
      <c r="W27" s="11"/>
      <c r="X27" s="15"/>
      <c r="Y27" s="15"/>
      <c r="Z27" s="15"/>
    </row>
    <row r="28" spans="1:26" x14ac:dyDescent="0.3">
      <c r="A28" s="44"/>
      <c r="B28" s="153"/>
      <c r="C28" s="153"/>
      <c r="D28" s="28"/>
      <c r="E28" s="11" t="s">
        <v>86</v>
      </c>
      <c r="F28" s="11"/>
      <c r="G28" s="11"/>
      <c r="H28" s="89"/>
      <c r="I28" s="100"/>
      <c r="J28" s="88" t="s">
        <v>89</v>
      </c>
      <c r="K28" s="97"/>
      <c r="L28" s="97"/>
      <c r="M28" s="98"/>
      <c r="N28" s="105"/>
      <c r="O28" s="11"/>
      <c r="P28" s="59"/>
      <c r="Q28" s="62"/>
      <c r="R28" s="59"/>
      <c r="S28" s="15"/>
      <c r="T28" s="11"/>
      <c r="U28" s="59"/>
      <c r="V28" s="62"/>
      <c r="W28" s="59"/>
      <c r="X28" s="15"/>
      <c r="Y28" s="15"/>
      <c r="Z28" s="15"/>
    </row>
    <row r="29" spans="1:26" x14ac:dyDescent="0.3">
      <c r="A29" s="44"/>
      <c r="B29" s="153"/>
      <c r="C29" s="153"/>
      <c r="D29" s="29"/>
      <c r="E29" s="151" t="s">
        <v>13</v>
      </c>
      <c r="F29" s="151"/>
      <c r="G29" s="151"/>
      <c r="H29" s="111"/>
      <c r="I29" s="99">
        <f>IF('Disability-Medical Allowance'!J16&lt;0,0,'Disability-Medical Allowance'!J16)</f>
        <v>0</v>
      </c>
      <c r="J29" s="88" t="s">
        <v>23</v>
      </c>
      <c r="K29" s="97"/>
      <c r="L29" s="97"/>
      <c r="M29" s="98"/>
      <c r="N29" s="105"/>
      <c r="O29" s="11"/>
      <c r="P29" s="59"/>
      <c r="Q29" s="62"/>
      <c r="R29" s="59"/>
      <c r="S29" s="11"/>
      <c r="T29" s="11"/>
      <c r="U29" s="59"/>
      <c r="V29" s="62"/>
      <c r="W29" s="59"/>
      <c r="X29" s="15"/>
      <c r="Y29" s="15"/>
      <c r="Z29" s="15"/>
    </row>
    <row r="30" spans="1:26" ht="15" thickBot="1" x14ac:dyDescent="0.35">
      <c r="A30" s="44"/>
      <c r="B30" s="153"/>
      <c r="C30" s="153"/>
      <c r="D30" s="153"/>
      <c r="E30" s="153"/>
      <c r="F30" s="153"/>
      <c r="G30" s="153"/>
      <c r="H30" s="89"/>
      <c r="I30" s="95"/>
      <c r="J30" s="96"/>
      <c r="K30" s="94"/>
      <c r="L30" s="94"/>
      <c r="M30" s="94"/>
      <c r="N30" s="105"/>
      <c r="O30" s="82"/>
      <c r="P30" s="59"/>
      <c r="Q30" s="63"/>
      <c r="R30" s="59"/>
      <c r="S30" s="11"/>
      <c r="T30" s="82"/>
      <c r="U30" s="59"/>
      <c r="V30" s="63"/>
      <c r="W30" s="59"/>
      <c r="X30" s="15"/>
      <c r="Y30" s="15"/>
      <c r="Z30" s="15"/>
    </row>
    <row r="31" spans="1:26" ht="15" thickBot="1" x14ac:dyDescent="0.35">
      <c r="A31" s="44"/>
      <c r="B31" s="4">
        <f>SUM(D27,D28,D29,I27,I28,I29)</f>
        <v>0</v>
      </c>
      <c r="C31" s="150" t="s">
        <v>11</v>
      </c>
      <c r="D31" s="151"/>
      <c r="E31" s="153"/>
      <c r="F31" s="153"/>
      <c r="G31" s="153"/>
      <c r="H31" s="153"/>
      <c r="I31" s="153"/>
      <c r="J31" s="153"/>
      <c r="K31" s="153"/>
      <c r="L31" s="153"/>
      <c r="M31" s="153"/>
      <c r="N31" s="106"/>
      <c r="O31" s="82"/>
      <c r="P31" s="59"/>
      <c r="Q31" s="60"/>
      <c r="R31" s="59"/>
      <c r="S31" s="15"/>
      <c r="T31" s="82"/>
      <c r="U31" s="59"/>
      <c r="V31" s="60"/>
      <c r="W31" s="59"/>
      <c r="X31" s="15"/>
      <c r="Y31" s="15"/>
      <c r="Z31" s="15"/>
    </row>
    <row r="32" spans="1:26" ht="15" thickBot="1" x14ac:dyDescent="0.35">
      <c r="A32" s="44"/>
      <c r="B32" s="153"/>
      <c r="C32" s="153"/>
      <c r="D32" s="153"/>
      <c r="E32" s="153"/>
      <c r="F32" s="153"/>
      <c r="G32" s="153"/>
      <c r="H32" s="153"/>
      <c r="I32" s="153"/>
      <c r="J32" s="153"/>
      <c r="K32" s="153"/>
      <c r="L32" s="153"/>
      <c r="M32" s="153"/>
      <c r="N32" s="106"/>
      <c r="O32" s="11"/>
      <c r="P32" s="15"/>
      <c r="Q32" s="15"/>
      <c r="R32" s="15"/>
      <c r="S32" s="11"/>
      <c r="T32" s="11"/>
      <c r="U32" s="15"/>
      <c r="V32" s="15"/>
      <c r="W32" s="15"/>
      <c r="X32" s="37"/>
      <c r="Y32" s="37"/>
      <c r="Z32" s="37"/>
    </row>
    <row r="33" spans="1:26" ht="15" thickBot="1" x14ac:dyDescent="0.35">
      <c r="A33" s="156" t="s">
        <v>12</v>
      </c>
      <c r="B33" s="157"/>
      <c r="C33" s="157"/>
      <c r="D33" s="157"/>
      <c r="E33" s="157"/>
      <c r="F33" s="157"/>
      <c r="G33" s="157"/>
      <c r="H33" s="157"/>
      <c r="I33" s="157"/>
      <c r="J33" s="157"/>
      <c r="K33" s="157"/>
      <c r="L33" s="157"/>
      <c r="M33" s="157"/>
      <c r="N33" s="158"/>
      <c r="O33" s="11"/>
      <c r="P33" s="117"/>
      <c r="Q33" s="58"/>
      <c r="R33" s="11"/>
      <c r="S33" s="11"/>
      <c r="T33" s="11"/>
      <c r="U33" s="117"/>
      <c r="V33" s="58"/>
      <c r="W33" s="11"/>
      <c r="X33" s="37"/>
      <c r="Y33" s="37"/>
      <c r="Z33" s="37"/>
    </row>
    <row r="34" spans="1:26" x14ac:dyDescent="0.3">
      <c r="A34" s="44"/>
      <c r="B34" s="153"/>
      <c r="C34" s="153"/>
      <c r="D34" s="5">
        <f>B22</f>
        <v>0</v>
      </c>
      <c r="E34" s="17" t="s">
        <v>0</v>
      </c>
      <c r="F34" s="18"/>
      <c r="G34" s="18"/>
      <c r="H34" s="153"/>
      <c r="I34" s="153"/>
      <c r="J34" s="153"/>
      <c r="K34" s="153"/>
      <c r="L34" s="153"/>
      <c r="M34" s="153"/>
      <c r="N34" s="87"/>
      <c r="O34" s="11"/>
      <c r="P34" s="59"/>
      <c r="Q34" s="58"/>
      <c r="R34" s="11"/>
      <c r="S34" s="11"/>
      <c r="T34" s="11"/>
      <c r="U34" s="59"/>
      <c r="V34" s="62"/>
      <c r="W34" s="59"/>
      <c r="X34" s="37"/>
      <c r="Y34" s="37"/>
      <c r="Z34" s="37"/>
    </row>
    <row r="35" spans="1:26" ht="15" thickBot="1" x14ac:dyDescent="0.35">
      <c r="A35" s="44"/>
      <c r="B35" s="153"/>
      <c r="C35" s="153"/>
      <c r="D35" s="5">
        <f>B31</f>
        <v>0</v>
      </c>
      <c r="E35" s="152" t="s">
        <v>11</v>
      </c>
      <c r="F35" s="152"/>
      <c r="G35" s="153"/>
      <c r="H35" s="153"/>
      <c r="I35" s="153"/>
      <c r="J35" s="153"/>
      <c r="K35" s="153"/>
      <c r="L35" s="153"/>
      <c r="M35" s="153"/>
      <c r="N35" s="87"/>
      <c r="O35" s="11"/>
      <c r="P35" s="59"/>
      <c r="Q35" s="62"/>
      <c r="R35" s="59"/>
      <c r="S35" s="15"/>
      <c r="T35" s="11"/>
      <c r="U35" s="59"/>
      <c r="V35" s="62"/>
      <c r="W35" s="59"/>
      <c r="X35" s="37"/>
      <c r="Y35" s="37"/>
      <c r="Z35" s="37"/>
    </row>
    <row r="36" spans="1:26" ht="15" thickBot="1" x14ac:dyDescent="0.35">
      <c r="A36" s="44"/>
      <c r="B36" s="4">
        <f>ROUNDDOWN(SUM(D34-D35),0)</f>
        <v>0</v>
      </c>
      <c r="C36" s="175" t="s">
        <v>19</v>
      </c>
      <c r="D36" s="152"/>
      <c r="E36" s="152"/>
      <c r="F36" s="18"/>
      <c r="G36" s="153"/>
      <c r="H36" s="153"/>
      <c r="I36" s="153"/>
      <c r="J36" s="153"/>
      <c r="K36" s="153"/>
      <c r="L36" s="153"/>
      <c r="M36" s="153"/>
      <c r="N36" s="87"/>
      <c r="O36" s="11"/>
      <c r="P36" s="59"/>
      <c r="Q36" s="62"/>
      <c r="R36" s="59"/>
      <c r="S36" s="11"/>
      <c r="T36" s="11"/>
      <c r="U36" s="59"/>
      <c r="V36" s="63"/>
      <c r="W36" s="59"/>
      <c r="X36" s="37"/>
      <c r="Y36" s="37"/>
      <c r="Z36" s="37"/>
    </row>
    <row r="37" spans="1:26" ht="15" thickBot="1" x14ac:dyDescent="0.35">
      <c r="A37" s="44"/>
      <c r="B37" s="153"/>
      <c r="C37" s="153"/>
      <c r="D37" s="153"/>
      <c r="E37" s="153"/>
      <c r="F37" s="153"/>
      <c r="G37" s="153"/>
      <c r="H37" s="153"/>
      <c r="I37" s="153"/>
      <c r="J37" s="153"/>
      <c r="K37" s="153"/>
      <c r="L37" s="153"/>
      <c r="M37" s="153"/>
      <c r="N37" s="87"/>
      <c r="O37" s="82"/>
      <c r="P37" s="59"/>
      <c r="Q37" s="63"/>
      <c r="R37" s="59"/>
      <c r="S37" s="11"/>
      <c r="T37" s="82"/>
      <c r="U37" s="59"/>
      <c r="V37" s="60"/>
      <c r="W37" s="59"/>
      <c r="X37" s="37"/>
      <c r="Y37" s="37"/>
      <c r="Z37" s="37"/>
    </row>
    <row r="38" spans="1:26" ht="15" thickBot="1" x14ac:dyDescent="0.35">
      <c r="A38" s="156" t="s">
        <v>14</v>
      </c>
      <c r="B38" s="157"/>
      <c r="C38" s="157"/>
      <c r="D38" s="157"/>
      <c r="E38" s="157"/>
      <c r="F38" s="157"/>
      <c r="G38" s="157"/>
      <c r="H38" s="157"/>
      <c r="I38" s="157"/>
      <c r="J38" s="157"/>
      <c r="K38" s="157"/>
      <c r="L38" s="157"/>
      <c r="M38" s="157"/>
      <c r="N38" s="158"/>
      <c r="O38" s="82"/>
      <c r="P38" s="59"/>
      <c r="Q38" s="63"/>
      <c r="R38" s="59"/>
      <c r="S38" s="11"/>
      <c r="T38" s="82"/>
      <c r="U38" s="59"/>
      <c r="V38" s="60"/>
      <c r="W38" s="59"/>
    </row>
    <row r="39" spans="1:26" x14ac:dyDescent="0.3">
      <c r="A39" s="44"/>
      <c r="B39" s="1"/>
      <c r="C39" s="17" t="s">
        <v>87</v>
      </c>
      <c r="D39" s="18"/>
      <c r="E39" s="1">
        <v>100</v>
      </c>
      <c r="F39" s="17" t="s">
        <v>161</v>
      </c>
      <c r="G39" s="18"/>
      <c r="H39" s="1"/>
      <c r="I39" s="17" t="s">
        <v>55</v>
      </c>
      <c r="J39" s="18"/>
      <c r="K39" s="1"/>
      <c r="L39" s="17" t="s">
        <v>128</v>
      </c>
      <c r="M39" s="18"/>
      <c r="N39" s="20"/>
      <c r="R39" s="64"/>
      <c r="S39" s="37"/>
      <c r="T39" s="54"/>
      <c r="U39" s="64"/>
      <c r="V39" s="64"/>
      <c r="W39" s="64"/>
    </row>
    <row r="40" spans="1:26" x14ac:dyDescent="0.3">
      <c r="A40" s="44"/>
      <c r="B40" s="18"/>
      <c r="C40" s="18"/>
      <c r="D40" s="5">
        <f>B22/12</f>
        <v>0</v>
      </c>
      <c r="E40" s="151" t="s">
        <v>15</v>
      </c>
      <c r="F40" s="151"/>
      <c r="G40" s="151"/>
      <c r="H40" s="5">
        <f>ROUNDDOWN((B36/12),0)</f>
        <v>0</v>
      </c>
      <c r="I40" s="151" t="s">
        <v>17</v>
      </c>
      <c r="J40" s="151"/>
      <c r="K40" s="151"/>
      <c r="L40" s="151"/>
      <c r="M40" s="18"/>
      <c r="N40" s="20"/>
      <c r="O40" s="82"/>
      <c r="P40" s="59"/>
      <c r="Q40" s="60"/>
      <c r="R40" s="59"/>
      <c r="S40" s="15"/>
      <c r="T40" s="82"/>
      <c r="U40" s="59"/>
    </row>
    <row r="41" spans="1:26" ht="15" thickBot="1" x14ac:dyDescent="0.35">
      <c r="A41" s="44"/>
      <c r="B41" s="18"/>
      <c r="C41" s="18"/>
      <c r="D41" s="6">
        <f>ROUNDDOWN(D40*0.1,0)</f>
        <v>0</v>
      </c>
      <c r="E41" s="151" t="s">
        <v>16</v>
      </c>
      <c r="F41" s="151"/>
      <c r="G41" s="151"/>
      <c r="H41" s="6">
        <f>ROUNDDOWN(H40*0.3,0)</f>
        <v>0</v>
      </c>
      <c r="I41" s="151" t="s">
        <v>18</v>
      </c>
      <c r="J41" s="151"/>
      <c r="K41" s="151"/>
      <c r="L41" s="151"/>
      <c r="M41" s="18"/>
      <c r="N41" s="20"/>
      <c r="O41" s="37"/>
    </row>
    <row r="42" spans="1:26" ht="15" thickBot="1" x14ac:dyDescent="0.35">
      <c r="A42" s="44"/>
      <c r="B42" s="4">
        <f>MAX(D41,H41)</f>
        <v>0</v>
      </c>
      <c r="C42" s="150" t="s">
        <v>14</v>
      </c>
      <c r="D42" s="151"/>
      <c r="E42" s="151"/>
      <c r="F42" s="18"/>
      <c r="G42" s="18"/>
      <c r="H42" s="18"/>
      <c r="I42" s="18"/>
      <c r="J42" s="18"/>
      <c r="K42" s="18"/>
      <c r="L42" s="18"/>
      <c r="M42" s="18"/>
      <c r="N42" s="20"/>
      <c r="O42" s="37"/>
    </row>
    <row r="43" spans="1:26" x14ac:dyDescent="0.3">
      <c r="A43" s="44"/>
      <c r="B43" s="18"/>
      <c r="C43" s="18"/>
      <c r="D43" s="18"/>
      <c r="E43" s="18"/>
      <c r="F43" s="18"/>
      <c r="G43" s="18"/>
      <c r="H43" s="18"/>
      <c r="I43" s="18"/>
      <c r="J43" s="18"/>
      <c r="K43" s="18"/>
      <c r="L43" s="18"/>
      <c r="M43" s="18"/>
      <c r="N43" s="20"/>
      <c r="O43" s="140"/>
      <c r="P43" s="15"/>
      <c r="Q43" s="15"/>
      <c r="R43" s="15"/>
      <c r="S43" s="37"/>
      <c r="T43" s="140"/>
      <c r="U43" s="15"/>
      <c r="V43" s="15"/>
      <c r="W43" s="15"/>
    </row>
    <row r="44" spans="1:26" ht="15" thickBot="1" x14ac:dyDescent="0.35">
      <c r="A44" s="44"/>
      <c r="B44" s="18"/>
      <c r="C44" s="18"/>
      <c r="D44" s="21"/>
      <c r="E44" s="18"/>
      <c r="F44" s="18"/>
      <c r="G44" s="21"/>
      <c r="H44" s="18"/>
      <c r="I44" s="18"/>
      <c r="J44" s="21"/>
      <c r="K44" s="18"/>
      <c r="L44" s="18"/>
      <c r="M44" s="18"/>
      <c r="N44" s="20"/>
      <c r="O44" s="140"/>
      <c r="P44" s="140"/>
      <c r="Q44" s="141"/>
      <c r="R44" s="17"/>
      <c r="S44" s="37"/>
      <c r="T44" s="140"/>
      <c r="U44" s="140"/>
      <c r="V44" s="141"/>
      <c r="W44" s="17"/>
    </row>
    <row r="45" spans="1:26" ht="15" thickBot="1" x14ac:dyDescent="0.35">
      <c r="A45" s="44"/>
      <c r="B45" s="4">
        <f>SUM(B39,E39)</f>
        <v>100</v>
      </c>
      <c r="C45" s="150" t="s">
        <v>20</v>
      </c>
      <c r="D45" s="174"/>
      <c r="E45" s="4">
        <f>IF(AND(B39-B46&gt;=0,B39-B46&lt;=B39),B39-B46,IF(B39-B46&lt;0,0,IF(B39-B46&lt;B39,B39)))</f>
        <v>0</v>
      </c>
      <c r="F45" s="150" t="s">
        <v>57</v>
      </c>
      <c r="G45" s="151"/>
      <c r="H45" s="151"/>
      <c r="I45" s="18"/>
      <c r="J45" s="18"/>
      <c r="K45" s="18"/>
      <c r="L45" s="18"/>
      <c r="M45" s="18"/>
      <c r="N45" s="20"/>
      <c r="O45" s="18"/>
      <c r="P45" s="57"/>
      <c r="Q45" s="25"/>
      <c r="R45" s="54"/>
      <c r="S45" s="37"/>
      <c r="T45" s="27"/>
      <c r="U45" s="57"/>
      <c r="V45" s="25"/>
      <c r="W45" s="54"/>
    </row>
    <row r="46" spans="1:26" ht="15" thickBot="1" x14ac:dyDescent="0.35">
      <c r="A46" s="44"/>
      <c r="B46" s="4">
        <f>IF(B45-B42&lt;=0,0,B45-B42)</f>
        <v>100</v>
      </c>
      <c r="C46" s="150" t="s">
        <v>56</v>
      </c>
      <c r="D46" s="174"/>
      <c r="E46" s="4">
        <f>E39</f>
        <v>100</v>
      </c>
      <c r="F46" s="150" t="s">
        <v>158</v>
      </c>
      <c r="G46" s="151"/>
      <c r="H46" s="151"/>
      <c r="I46" s="18"/>
      <c r="J46" s="18"/>
      <c r="K46" s="18"/>
      <c r="L46" s="18"/>
      <c r="M46" s="18"/>
      <c r="N46" s="20"/>
      <c r="O46" s="17"/>
      <c r="P46" s="40"/>
      <c r="Q46" s="61"/>
      <c r="R46" s="56"/>
      <c r="S46" s="37"/>
      <c r="T46" s="54"/>
      <c r="U46" s="40"/>
      <c r="V46" s="61"/>
      <c r="W46" s="56"/>
    </row>
    <row r="47" spans="1:26" ht="15" thickBot="1" x14ac:dyDescent="0.35">
      <c r="A47" s="45"/>
      <c r="B47" s="109"/>
      <c r="C47" s="22"/>
      <c r="D47" s="22"/>
      <c r="E47" s="22"/>
      <c r="F47" s="22"/>
      <c r="G47" s="22"/>
      <c r="H47" s="22"/>
      <c r="I47" s="22"/>
      <c r="J47" s="22"/>
      <c r="K47" s="22"/>
      <c r="L47" s="22"/>
      <c r="M47" s="22"/>
      <c r="N47" s="23"/>
      <c r="O47" s="17"/>
      <c r="P47" s="40"/>
      <c r="Q47" s="61"/>
      <c r="R47" s="56"/>
      <c r="S47" s="37"/>
      <c r="T47" s="17"/>
      <c r="U47" s="40"/>
      <c r="V47" s="61"/>
      <c r="W47" s="56"/>
    </row>
    <row r="48" spans="1:26" x14ac:dyDescent="0.3">
      <c r="B48" s="56"/>
      <c r="C48" s="18"/>
      <c r="D48" s="18"/>
      <c r="E48" s="18"/>
      <c r="F48" s="18"/>
      <c r="G48" s="18"/>
      <c r="H48" s="18"/>
      <c r="I48" s="18"/>
      <c r="J48" s="18"/>
      <c r="K48" s="18"/>
      <c r="L48" s="18"/>
      <c r="M48" s="18"/>
      <c r="N48" s="18"/>
      <c r="O48" s="17"/>
      <c r="P48" s="40"/>
      <c r="Q48" s="61"/>
      <c r="R48" s="56"/>
      <c r="S48" s="37"/>
      <c r="T48" s="17"/>
      <c r="U48" s="40"/>
      <c r="V48" s="61"/>
      <c r="W48" s="56"/>
    </row>
    <row r="49" spans="2:23" x14ac:dyDescent="0.3">
      <c r="B49" s="18"/>
      <c r="C49" s="18"/>
      <c r="D49" s="18"/>
      <c r="E49" s="18"/>
      <c r="F49" s="18"/>
      <c r="G49" s="18"/>
      <c r="H49" s="18"/>
      <c r="I49" s="18"/>
      <c r="J49" s="18"/>
      <c r="K49" s="18"/>
      <c r="L49" s="18"/>
      <c r="M49" s="18"/>
      <c r="N49" s="27"/>
      <c r="O49" s="55"/>
      <c r="P49" s="40"/>
      <c r="Q49" s="61"/>
      <c r="R49" s="56"/>
      <c r="S49" s="37"/>
      <c r="T49" s="55"/>
      <c r="U49" s="40"/>
      <c r="V49" s="61"/>
      <c r="W49" s="56"/>
    </row>
    <row r="50" spans="2:23" ht="15.6" x14ac:dyDescent="0.3">
      <c r="B50" s="27"/>
      <c r="C50" s="27"/>
      <c r="D50" s="27"/>
      <c r="E50" s="27"/>
      <c r="F50" s="27"/>
      <c r="G50" s="27"/>
      <c r="H50" s="10"/>
      <c r="I50" s="10"/>
      <c r="J50" s="10"/>
      <c r="K50" s="27"/>
      <c r="L50" s="27"/>
      <c r="M50" s="27"/>
      <c r="N50" s="27"/>
      <c r="O50" s="55"/>
      <c r="P50" s="40"/>
      <c r="Q50" s="61"/>
      <c r="R50" s="56"/>
      <c r="S50" s="37"/>
      <c r="T50" s="55"/>
      <c r="U50" s="40"/>
      <c r="V50" s="61"/>
      <c r="W50" s="56"/>
    </row>
    <row r="51" spans="2:23" x14ac:dyDescent="0.3">
      <c r="B51" s="27"/>
      <c r="C51" s="27"/>
      <c r="D51" s="27"/>
      <c r="E51" s="27"/>
      <c r="F51" s="27"/>
      <c r="G51" s="27"/>
      <c r="H51" s="11"/>
      <c r="I51" s="11"/>
      <c r="J51" s="11"/>
      <c r="K51" s="27"/>
      <c r="L51" s="27"/>
      <c r="M51" s="27"/>
      <c r="N51" s="27"/>
      <c r="O51" s="55"/>
      <c r="P51" s="56"/>
      <c r="Q51" s="61"/>
      <c r="R51" s="56"/>
      <c r="S51" s="37"/>
      <c r="T51" s="55"/>
      <c r="U51" s="56"/>
      <c r="V51" s="61"/>
      <c r="W51" s="56"/>
    </row>
    <row r="52" spans="2:23" x14ac:dyDescent="0.3">
      <c r="B52" s="27"/>
      <c r="C52" s="27"/>
      <c r="D52" s="27"/>
      <c r="E52" s="27"/>
      <c r="F52" s="27"/>
      <c r="G52" s="27"/>
      <c r="H52" s="54"/>
      <c r="I52" s="25"/>
      <c r="J52" s="25"/>
      <c r="K52" s="27"/>
      <c r="L52" s="27"/>
      <c r="M52" s="27"/>
      <c r="N52" s="27"/>
      <c r="O52" s="37"/>
      <c r="P52" s="37"/>
      <c r="Q52" s="37"/>
      <c r="R52" s="37"/>
      <c r="S52" s="37"/>
      <c r="T52" s="37"/>
      <c r="U52" s="37"/>
      <c r="V52" s="37"/>
      <c r="W52" s="37"/>
    </row>
    <row r="53" spans="2:23" x14ac:dyDescent="0.3">
      <c r="B53" s="27"/>
      <c r="C53" s="27"/>
      <c r="D53" s="27"/>
      <c r="E53" s="27"/>
      <c r="F53" s="27"/>
      <c r="G53" s="27"/>
      <c r="H53" s="27"/>
      <c r="I53" s="27"/>
      <c r="J53" s="27"/>
      <c r="K53" s="27"/>
      <c r="L53" s="27"/>
      <c r="M53" s="27"/>
      <c r="N53" s="27"/>
      <c r="O53" s="115"/>
      <c r="P53" s="15"/>
      <c r="Q53" s="15"/>
      <c r="R53" s="15"/>
      <c r="S53" s="121"/>
      <c r="T53" s="115"/>
      <c r="U53" s="15"/>
      <c r="V53" s="15"/>
      <c r="W53" s="15"/>
    </row>
    <row r="54" spans="2:23" x14ac:dyDescent="0.3">
      <c r="O54" s="115"/>
      <c r="P54" s="15"/>
      <c r="Q54" s="15"/>
      <c r="R54" s="15"/>
      <c r="S54" s="121"/>
      <c r="T54" s="115"/>
      <c r="U54" s="15"/>
      <c r="V54" s="15"/>
      <c r="W54" s="15"/>
    </row>
    <row r="55" spans="2:23" x14ac:dyDescent="0.3">
      <c r="H55" s="115"/>
      <c r="I55" s="15"/>
      <c r="J55" s="15"/>
      <c r="K55" s="15"/>
      <c r="O55" s="115"/>
      <c r="P55" s="115"/>
      <c r="Q55" s="121"/>
      <c r="R55" s="17"/>
      <c r="S55" s="37"/>
      <c r="T55" s="115"/>
      <c r="U55" s="115"/>
      <c r="V55" s="121"/>
      <c r="W55" s="17"/>
    </row>
    <row r="56" spans="2:23" x14ac:dyDescent="0.3">
      <c r="H56" s="54"/>
      <c r="I56" s="64"/>
      <c r="J56" s="64"/>
      <c r="K56" s="64"/>
      <c r="O56" s="27"/>
      <c r="P56" s="57"/>
      <c r="Q56" s="25"/>
      <c r="R56" s="54"/>
      <c r="S56" s="37"/>
      <c r="T56" s="27"/>
      <c r="U56" s="57"/>
      <c r="V56" s="25"/>
      <c r="W56" s="54"/>
    </row>
    <row r="57" spans="2:23" x14ac:dyDescent="0.3">
      <c r="H57" s="115"/>
      <c r="I57" s="115"/>
      <c r="J57" s="121"/>
      <c r="K57" s="17"/>
      <c r="O57" s="54"/>
      <c r="P57" s="40"/>
      <c r="Q57" s="61"/>
      <c r="R57" s="56"/>
      <c r="S57" s="37"/>
      <c r="T57" s="54"/>
      <c r="U57" s="40"/>
      <c r="V57" s="61"/>
      <c r="W57" s="56"/>
    </row>
    <row r="58" spans="2:23" x14ac:dyDescent="0.3">
      <c r="H58" s="27"/>
      <c r="I58" s="57"/>
      <c r="J58" s="25"/>
      <c r="K58" s="54"/>
      <c r="O58" s="17"/>
      <c r="P58" s="40"/>
      <c r="Q58" s="61"/>
      <c r="R58" s="56"/>
      <c r="S58" s="37"/>
      <c r="T58" s="17"/>
      <c r="U58" s="40"/>
      <c r="V58" s="61"/>
      <c r="W58" s="56"/>
    </row>
    <row r="59" spans="2:23" x14ac:dyDescent="0.3">
      <c r="H59" s="54"/>
      <c r="I59" s="40"/>
      <c r="J59" s="61"/>
      <c r="K59" s="56"/>
      <c r="O59" s="17"/>
      <c r="P59" s="40"/>
      <c r="Q59" s="61"/>
      <c r="R59" s="56"/>
      <c r="S59" s="37"/>
      <c r="T59" s="17"/>
      <c r="U59" s="40"/>
      <c r="V59" s="61"/>
      <c r="W59" s="56"/>
    </row>
    <row r="60" spans="2:23" x14ac:dyDescent="0.3">
      <c r="H60" s="17"/>
      <c r="I60" s="40"/>
      <c r="J60" s="61"/>
      <c r="K60" s="56"/>
      <c r="O60" s="55"/>
      <c r="P60" s="40"/>
      <c r="Q60" s="61"/>
      <c r="R60" s="56"/>
      <c r="S60" s="37"/>
      <c r="T60" s="55"/>
      <c r="U60" s="40"/>
      <c r="V60" s="61"/>
      <c r="W60" s="56"/>
    </row>
    <row r="61" spans="2:23" x14ac:dyDescent="0.3">
      <c r="H61" s="17"/>
      <c r="I61" s="40"/>
      <c r="J61" s="61"/>
      <c r="K61" s="56"/>
      <c r="O61" s="55"/>
      <c r="P61" s="40"/>
      <c r="Q61" s="61"/>
      <c r="R61" s="56"/>
      <c r="S61" s="80"/>
      <c r="T61" s="55"/>
      <c r="U61" s="40"/>
      <c r="V61" s="61"/>
      <c r="W61" s="56"/>
    </row>
    <row r="62" spans="2:23" x14ac:dyDescent="0.3">
      <c r="H62" s="55"/>
      <c r="I62" s="40"/>
      <c r="J62" s="61"/>
      <c r="K62" s="56"/>
      <c r="O62" s="55"/>
      <c r="P62" s="56"/>
      <c r="Q62" s="61"/>
      <c r="R62" s="56"/>
      <c r="S62" s="80"/>
      <c r="T62" s="55"/>
      <c r="U62" s="56"/>
      <c r="V62" s="61"/>
      <c r="W62" s="56"/>
    </row>
    <row r="63" spans="2:23" x14ac:dyDescent="0.3">
      <c r="H63" s="55"/>
      <c r="I63" s="40"/>
      <c r="J63" s="61"/>
      <c r="K63" s="56"/>
      <c r="O63" s="17"/>
      <c r="P63" s="81"/>
      <c r="Q63" s="81"/>
      <c r="R63" s="17"/>
      <c r="S63" s="81"/>
      <c r="T63" s="81"/>
      <c r="U63" s="17"/>
      <c r="V63" s="81"/>
      <c r="W63" s="81"/>
    </row>
    <row r="64" spans="2:23" x14ac:dyDescent="0.3">
      <c r="H64" s="55"/>
      <c r="I64" s="56"/>
      <c r="J64" s="61"/>
      <c r="K64" s="56"/>
      <c r="O64" s="11"/>
      <c r="P64" s="11"/>
      <c r="Q64" s="11"/>
      <c r="R64" s="11"/>
      <c r="S64" s="11"/>
      <c r="T64" s="11"/>
      <c r="U64" s="11"/>
      <c r="V64" s="11"/>
      <c r="W64" s="11"/>
    </row>
    <row r="65" spans="8:23" x14ac:dyDescent="0.3">
      <c r="H65" s="55"/>
      <c r="I65" s="65"/>
      <c r="J65" s="37"/>
      <c r="K65" s="37"/>
      <c r="O65" s="11"/>
      <c r="P65" s="15"/>
      <c r="Q65" s="15"/>
      <c r="R65" s="15"/>
      <c r="S65" s="11"/>
      <c r="T65" s="11"/>
      <c r="U65" s="15"/>
      <c r="V65" s="15"/>
      <c r="W65" s="15"/>
    </row>
    <row r="66" spans="8:23" x14ac:dyDescent="0.3">
      <c r="O66" s="11"/>
      <c r="P66" s="117"/>
      <c r="Q66" s="58"/>
      <c r="R66" s="11"/>
      <c r="S66" s="11"/>
      <c r="T66" s="11"/>
      <c r="U66" s="117"/>
      <c r="V66" s="58"/>
      <c r="W66" s="11"/>
    </row>
    <row r="67" spans="8:23" x14ac:dyDescent="0.3">
      <c r="O67" s="11"/>
      <c r="P67" s="59"/>
      <c r="Q67" s="58"/>
      <c r="R67" s="11"/>
      <c r="S67" s="11"/>
      <c r="T67" s="11"/>
      <c r="U67" s="59"/>
      <c r="V67" s="58"/>
      <c r="W67" s="11"/>
    </row>
    <row r="68" spans="8:23" x14ac:dyDescent="0.3">
      <c r="O68" s="11"/>
      <c r="P68" s="59"/>
      <c r="Q68" s="62"/>
      <c r="R68" s="59"/>
      <c r="S68" s="15"/>
      <c r="T68" s="11"/>
      <c r="U68" s="59"/>
      <c r="V68" s="62"/>
      <c r="W68" s="59"/>
    </row>
    <row r="69" spans="8:23" x14ac:dyDescent="0.3">
      <c r="O69" s="11"/>
      <c r="P69" s="59"/>
      <c r="Q69" s="62"/>
      <c r="R69" s="59"/>
      <c r="S69" s="11"/>
      <c r="T69" s="11"/>
      <c r="U69" s="59"/>
      <c r="V69" s="62"/>
      <c r="W69" s="59"/>
    </row>
    <row r="70" spans="8:23" x14ac:dyDescent="0.3">
      <c r="O70" s="82"/>
      <c r="P70" s="59"/>
      <c r="Q70" s="63"/>
      <c r="R70" s="59"/>
      <c r="S70" s="11"/>
      <c r="T70" s="82"/>
      <c r="U70" s="59"/>
      <c r="V70" s="63"/>
      <c r="W70" s="59"/>
    </row>
    <row r="71" spans="8:23" x14ac:dyDescent="0.3">
      <c r="O71" s="82"/>
      <c r="P71" s="59"/>
      <c r="Q71" s="60"/>
      <c r="R71" s="59"/>
      <c r="S71" s="15"/>
      <c r="T71" s="82"/>
      <c r="U71" s="59"/>
      <c r="V71" s="60"/>
      <c r="W71" s="59"/>
    </row>
    <row r="72" spans="8:23" x14ac:dyDescent="0.3">
      <c r="O72" s="11"/>
      <c r="P72" s="15"/>
      <c r="Q72" s="15"/>
      <c r="R72" s="15"/>
      <c r="S72" s="11"/>
      <c r="T72" s="11"/>
      <c r="U72" s="15"/>
      <c r="V72" s="15"/>
      <c r="W72" s="15"/>
    </row>
    <row r="73" spans="8:23" x14ac:dyDescent="0.3">
      <c r="O73" s="11"/>
      <c r="P73" s="117"/>
      <c r="Q73" s="58"/>
      <c r="R73" s="11"/>
      <c r="S73" s="11"/>
      <c r="T73" s="11"/>
      <c r="U73" s="117"/>
      <c r="V73" s="58"/>
      <c r="W73" s="11"/>
    </row>
    <row r="74" spans="8:23" x14ac:dyDescent="0.3">
      <c r="O74" s="11"/>
      <c r="P74" s="59"/>
      <c r="Q74" s="58"/>
      <c r="R74" s="11"/>
      <c r="S74" s="11"/>
      <c r="T74" s="11"/>
      <c r="U74" s="59"/>
      <c r="V74" s="62"/>
      <c r="W74" s="59"/>
    </row>
    <row r="75" spans="8:23" x14ac:dyDescent="0.3">
      <c r="O75" s="11"/>
      <c r="P75" s="59"/>
      <c r="Q75" s="62"/>
      <c r="R75" s="59"/>
      <c r="S75" s="15"/>
      <c r="T75" s="11"/>
      <c r="U75" s="59"/>
      <c r="V75" s="62"/>
      <c r="W75" s="59"/>
    </row>
    <row r="76" spans="8:23" x14ac:dyDescent="0.3">
      <c r="O76" s="11"/>
      <c r="P76" s="59"/>
      <c r="Q76" s="62"/>
      <c r="R76" s="59"/>
      <c r="S76" s="11"/>
      <c r="T76" s="11"/>
      <c r="U76" s="59"/>
      <c r="V76" s="63"/>
      <c r="W76" s="59"/>
    </row>
    <row r="77" spans="8:23" x14ac:dyDescent="0.3">
      <c r="O77" s="82"/>
      <c r="P77" s="59"/>
      <c r="Q77" s="63"/>
      <c r="R77" s="59"/>
      <c r="S77" s="11"/>
      <c r="T77" s="82"/>
      <c r="U77" s="59"/>
      <c r="V77" s="60"/>
      <c r="W77" s="59"/>
    </row>
    <row r="78" spans="8:23" x14ac:dyDescent="0.3">
      <c r="O78" s="82"/>
      <c r="P78" s="59"/>
      <c r="Q78" s="63"/>
      <c r="R78" s="59"/>
      <c r="S78" s="11"/>
      <c r="T78" s="82"/>
      <c r="U78" s="59"/>
      <c r="V78" s="60"/>
      <c r="W78" s="59"/>
    </row>
    <row r="79" spans="8:23" x14ac:dyDescent="0.3">
      <c r="O79" s="82"/>
      <c r="P79" s="59"/>
      <c r="Q79" s="60"/>
      <c r="R79" s="59"/>
      <c r="S79" s="15"/>
      <c r="T79" s="82"/>
      <c r="U79" s="59"/>
    </row>
  </sheetData>
  <sheetProtection sheet="1" selectLockedCells="1"/>
  <mergeCells count="70">
    <mergeCell ref="C46:D46"/>
    <mergeCell ref="F45:H45"/>
    <mergeCell ref="F46:H46"/>
    <mergeCell ref="B32:D32"/>
    <mergeCell ref="B34:C35"/>
    <mergeCell ref="G35:G36"/>
    <mergeCell ref="C36:E36"/>
    <mergeCell ref="H34:M37"/>
    <mergeCell ref="A38:N38"/>
    <mergeCell ref="A33:N33"/>
    <mergeCell ref="C45:D45"/>
    <mergeCell ref="E31:M32"/>
    <mergeCell ref="C31:D31"/>
    <mergeCell ref="I40:L40"/>
    <mergeCell ref="E41:G41"/>
    <mergeCell ref="I41:L41"/>
    <mergeCell ref="E3:I3"/>
    <mergeCell ref="J1:K1"/>
    <mergeCell ref="L1:M1"/>
    <mergeCell ref="J2:K2"/>
    <mergeCell ref="C8:H8"/>
    <mergeCell ref="C7:H7"/>
    <mergeCell ref="L2:M2"/>
    <mergeCell ref="E1:I2"/>
    <mergeCell ref="I6:J6"/>
    <mergeCell ref="K6:M6"/>
    <mergeCell ref="C6:H6"/>
    <mergeCell ref="B10:H10"/>
    <mergeCell ref="C9:H9"/>
    <mergeCell ref="B26:C29"/>
    <mergeCell ref="E29:G29"/>
    <mergeCell ref="E26:G26"/>
    <mergeCell ref="E27:G27"/>
    <mergeCell ref="B25:M25"/>
    <mergeCell ref="K16:L16"/>
    <mergeCell ref="H17:J17"/>
    <mergeCell ref="K17:L17"/>
    <mergeCell ref="H18:J18"/>
    <mergeCell ref="K18:L18"/>
    <mergeCell ref="C20:E20"/>
    <mergeCell ref="C18:E18"/>
    <mergeCell ref="F17:G17"/>
    <mergeCell ref="F18:G18"/>
    <mergeCell ref="A11:N11"/>
    <mergeCell ref="C22:E22"/>
    <mergeCell ref="I26:M26"/>
    <mergeCell ref="H14:J14"/>
    <mergeCell ref="H15:J15"/>
    <mergeCell ref="H16:J16"/>
    <mergeCell ref="K13:L13"/>
    <mergeCell ref="F13:G13"/>
    <mergeCell ref="H13:J13"/>
    <mergeCell ref="K14:L14"/>
    <mergeCell ref="K15:L15"/>
    <mergeCell ref="B12:M12"/>
    <mergeCell ref="C13:E13"/>
    <mergeCell ref="F14:G14"/>
    <mergeCell ref="F15:G15"/>
    <mergeCell ref="F16:G16"/>
    <mergeCell ref="B30:G30"/>
    <mergeCell ref="C21:E21"/>
    <mergeCell ref="A24:N24"/>
    <mergeCell ref="C17:E17"/>
    <mergeCell ref="C42:E42"/>
    <mergeCell ref="E35:F35"/>
    <mergeCell ref="B37:G37"/>
    <mergeCell ref="E40:G40"/>
    <mergeCell ref="C14:E14"/>
    <mergeCell ref="C15:E15"/>
    <mergeCell ref="C16:E16"/>
  </mergeCells>
  <pageMargins left="0.25" right="0.25" top="0.25" bottom="0.25" header="0.3" footer="0.3"/>
  <pageSetup orientation="portrait" r:id="rId1"/>
  <headerFooter>
    <oddFooter>&amp;R&amp;"Times New Roman,Regular"Rent Calculation Worksheet</oddFooter>
  </headerFooter>
  <drawing r:id="rId2"/>
  <legacyDrawing r:id="rId3"/>
  <controls>
    <mc:AlternateContent xmlns:mc="http://schemas.openxmlformats.org/markup-compatibility/2006">
      <mc:Choice Requires="x14">
        <control shapeId="1033" r:id="rId4" name="CheckBox1">
          <controlPr defaultSize="0" autoLine="0" r:id="rId5">
            <anchor moveWithCells="1">
              <from>
                <xdr:col>6</xdr:col>
                <xdr:colOff>274320</xdr:colOff>
                <xdr:row>4</xdr:row>
                <xdr:rowOff>76200</xdr:rowOff>
              </from>
              <to>
                <xdr:col>8</xdr:col>
                <xdr:colOff>632460</xdr:colOff>
                <xdr:row>5</xdr:row>
                <xdr:rowOff>22860</xdr:rowOff>
              </to>
            </anchor>
          </controlPr>
        </control>
      </mc:Choice>
      <mc:Fallback>
        <control shapeId="1033" r:id="rId4" name="CheckBox1"/>
      </mc:Fallback>
    </mc:AlternateContent>
    <mc:AlternateContent xmlns:mc="http://schemas.openxmlformats.org/markup-compatibility/2006">
      <mc:Choice Requires="x14">
        <control shapeId="1035" r:id="rId6" name="CheckBox2">
          <controlPr defaultSize="0" autoLine="0" r:id="rId7">
            <anchor moveWithCells="1">
              <from>
                <xdr:col>1</xdr:col>
                <xdr:colOff>312420</xdr:colOff>
                <xdr:row>4</xdr:row>
                <xdr:rowOff>114300</xdr:rowOff>
              </from>
              <to>
                <xdr:col>3</xdr:col>
                <xdr:colOff>556260</xdr:colOff>
                <xdr:row>5</xdr:row>
                <xdr:rowOff>60960</xdr:rowOff>
              </to>
            </anchor>
          </controlPr>
        </control>
      </mc:Choice>
      <mc:Fallback>
        <control shapeId="1035" r:id="rId6" name="CheckBox2"/>
      </mc:Fallback>
    </mc:AlternateContent>
    <mc:AlternateContent xmlns:mc="http://schemas.openxmlformats.org/markup-compatibility/2006">
      <mc:Choice Requires="x14">
        <control shapeId="1036" r:id="rId8" name="CheckBox3">
          <controlPr defaultSize="0" autoLine="0" r:id="rId9">
            <anchor moveWithCells="1">
              <from>
                <xdr:col>10</xdr:col>
                <xdr:colOff>289560</xdr:colOff>
                <xdr:row>4</xdr:row>
                <xdr:rowOff>121920</xdr:rowOff>
              </from>
              <to>
                <xdr:col>14</xdr:col>
                <xdr:colOff>175260</xdr:colOff>
                <xdr:row>5</xdr:row>
                <xdr:rowOff>68580</xdr:rowOff>
              </to>
            </anchor>
          </controlPr>
        </control>
      </mc:Choice>
      <mc:Fallback>
        <control shapeId="1036" r:id="rId8" name="CheckBox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showGridLines="0" workbookViewId="0">
      <selection activeCell="K5" sqref="K5"/>
    </sheetView>
  </sheetViews>
  <sheetFormatPr defaultColWidth="9.109375" defaultRowHeight="14.4" x14ac:dyDescent="0.3"/>
  <cols>
    <col min="1" max="1" width="2.6640625" style="24" customWidth="1"/>
    <col min="2" max="2" width="13.33203125" style="24" customWidth="1"/>
    <col min="3" max="3" width="9.33203125" style="24" customWidth="1"/>
    <col min="4" max="4" width="3.6640625" style="24" customWidth="1"/>
    <col min="5" max="5" width="15.6640625" style="24" customWidth="1"/>
    <col min="6" max="6" width="10.6640625" style="24" customWidth="1"/>
    <col min="7" max="7" width="11.33203125" style="24" customWidth="1"/>
    <col min="8" max="8" width="0.109375" style="24" hidden="1" customWidth="1"/>
    <col min="9" max="9" width="2.6640625" style="24" customWidth="1"/>
    <col min="10" max="10" width="13.33203125" style="24" customWidth="1"/>
    <col min="11" max="11" width="9.33203125" style="24" customWidth="1"/>
    <col min="12" max="12" width="3.6640625" style="24" customWidth="1"/>
    <col min="13" max="13" width="15.6640625" style="24" customWidth="1"/>
    <col min="14" max="14" width="10.6640625" style="24" customWidth="1"/>
    <col min="15" max="15" width="11.33203125" style="24" customWidth="1"/>
    <col min="16" max="16384" width="9.109375" style="24"/>
  </cols>
  <sheetData>
    <row r="1" spans="1:15" ht="87.75" customHeight="1" thickBot="1" x14ac:dyDescent="0.35">
      <c r="A1" s="77"/>
      <c r="B1" s="176" t="s">
        <v>71</v>
      </c>
      <c r="C1" s="176"/>
      <c r="D1" s="176"/>
      <c r="E1" s="176"/>
      <c r="F1" s="176"/>
      <c r="G1" s="176"/>
      <c r="H1" s="176"/>
      <c r="I1" s="176"/>
      <c r="J1" s="176"/>
      <c r="K1" s="176"/>
      <c r="L1" s="176"/>
      <c r="M1" s="176"/>
      <c r="N1" s="176"/>
      <c r="O1" s="177"/>
    </row>
    <row r="2" spans="1:15" ht="15" thickBot="1" x14ac:dyDescent="0.35">
      <c r="A2" s="156"/>
      <c r="B2" s="157"/>
      <c r="C2" s="157"/>
      <c r="D2" s="157"/>
      <c r="E2" s="157"/>
      <c r="F2" s="157"/>
      <c r="G2" s="157"/>
      <c r="H2" s="157"/>
      <c r="I2" s="157"/>
      <c r="J2" s="157"/>
      <c r="K2" s="157"/>
      <c r="L2" s="157"/>
      <c r="M2" s="157"/>
      <c r="N2" s="157"/>
      <c r="O2" s="158"/>
    </row>
    <row r="3" spans="1:15" x14ac:dyDescent="0.3">
      <c r="A3" s="78" t="s">
        <v>77</v>
      </c>
      <c r="B3" s="70" t="s">
        <v>2</v>
      </c>
      <c r="C3" s="178"/>
      <c r="D3" s="178"/>
      <c r="E3" s="118" t="s">
        <v>4</v>
      </c>
      <c r="F3" s="178"/>
      <c r="G3" s="178"/>
      <c r="H3" s="79"/>
      <c r="I3" s="78" t="s">
        <v>78</v>
      </c>
      <c r="J3" s="70" t="s">
        <v>2</v>
      </c>
      <c r="K3" s="178"/>
      <c r="L3" s="178"/>
      <c r="M3" s="118" t="s">
        <v>4</v>
      </c>
      <c r="N3" s="178"/>
      <c r="O3" s="179"/>
    </row>
    <row r="4" spans="1:15" x14ac:dyDescent="0.3">
      <c r="A4" s="134"/>
      <c r="B4" s="17"/>
      <c r="C4" s="121"/>
      <c r="D4" s="121"/>
      <c r="E4" s="119"/>
      <c r="F4" s="121"/>
      <c r="G4" s="121"/>
      <c r="H4" s="18"/>
      <c r="I4" s="134"/>
      <c r="J4" s="17"/>
      <c r="K4" s="121"/>
      <c r="L4" s="121"/>
      <c r="M4" s="119"/>
      <c r="N4" s="121"/>
      <c r="O4" s="123"/>
    </row>
    <row r="5" spans="1:15" x14ac:dyDescent="0.3">
      <c r="A5" s="44"/>
      <c r="B5" s="115" t="s">
        <v>72</v>
      </c>
      <c r="C5" s="114"/>
      <c r="D5" s="11"/>
      <c r="E5" s="119" t="s">
        <v>63</v>
      </c>
      <c r="F5" s="74"/>
      <c r="G5" s="115"/>
      <c r="H5" s="18"/>
      <c r="I5" s="44"/>
      <c r="J5" s="115" t="s">
        <v>72</v>
      </c>
      <c r="K5" s="114"/>
      <c r="L5" s="11"/>
      <c r="M5" s="119" t="s">
        <v>63</v>
      </c>
      <c r="N5" s="74"/>
      <c r="O5" s="120"/>
    </row>
    <row r="6" spans="1:15" x14ac:dyDescent="0.3">
      <c r="A6" s="44"/>
      <c r="B6" s="18"/>
      <c r="C6" s="116" t="s">
        <v>70</v>
      </c>
      <c r="D6" s="11"/>
      <c r="E6" s="17"/>
      <c r="F6" s="18"/>
      <c r="G6" s="17"/>
      <c r="H6" s="56"/>
      <c r="I6" s="44"/>
      <c r="J6" s="18"/>
      <c r="K6" s="116" t="s">
        <v>70</v>
      </c>
      <c r="L6" s="11"/>
      <c r="M6" s="17"/>
      <c r="N6" s="18"/>
      <c r="O6" s="126"/>
    </row>
    <row r="7" spans="1:15" x14ac:dyDescent="0.3">
      <c r="A7" s="44"/>
      <c r="B7" s="17" t="s">
        <v>65</v>
      </c>
      <c r="C7" s="75"/>
      <c r="D7" s="67"/>
      <c r="E7" s="122" t="s">
        <v>91</v>
      </c>
      <c r="F7" s="68">
        <f>SUM(C7:C11)</f>
        <v>0</v>
      </c>
      <c r="G7" s="17"/>
      <c r="H7" s="56"/>
      <c r="I7" s="44"/>
      <c r="J7" s="17" t="s">
        <v>65</v>
      </c>
      <c r="K7" s="75"/>
      <c r="L7" s="67"/>
      <c r="M7" s="122" t="s">
        <v>91</v>
      </c>
      <c r="N7" s="68">
        <f>SUM(K7:K11)</f>
        <v>0</v>
      </c>
      <c r="O7" s="126"/>
    </row>
    <row r="8" spans="1:15" x14ac:dyDescent="0.3">
      <c r="A8" s="44"/>
      <c r="B8" s="17" t="s">
        <v>66</v>
      </c>
      <c r="C8" s="76"/>
      <c r="D8" s="67"/>
      <c r="E8" s="113" t="s">
        <v>92</v>
      </c>
      <c r="F8" s="68">
        <f>IF(C5&gt;0,F7/C5,0)</f>
        <v>0</v>
      </c>
      <c r="G8" s="17"/>
      <c r="H8" s="56"/>
      <c r="I8" s="44"/>
      <c r="J8" s="17" t="s">
        <v>66</v>
      </c>
      <c r="K8" s="76"/>
      <c r="L8" s="67"/>
      <c r="M8" s="113" t="s">
        <v>92</v>
      </c>
      <c r="N8" s="68">
        <f>IF(K5&gt;0,N7/K5,0)</f>
        <v>0</v>
      </c>
      <c r="O8" s="126"/>
    </row>
    <row r="9" spans="1:15" x14ac:dyDescent="0.3">
      <c r="A9" s="44"/>
      <c r="B9" s="17" t="s">
        <v>67</v>
      </c>
      <c r="C9" s="76"/>
      <c r="D9" s="67"/>
      <c r="E9" s="115" t="s">
        <v>5</v>
      </c>
      <c r="F9" s="68">
        <f>ROUNDDOWN(IF(F5="Weekly",F8*4.3,IF(F5="Bi-weekly",F8*2.15,IF(F5="Semi-monthly",F8*2,IF(F5="monthly",F8*1,IF(F5="",0))))),0)</f>
        <v>0</v>
      </c>
      <c r="G9" s="55"/>
      <c r="H9" s="18"/>
      <c r="I9" s="44"/>
      <c r="J9" s="17" t="s">
        <v>67</v>
      </c>
      <c r="K9" s="76"/>
      <c r="L9" s="67"/>
      <c r="M9" s="115" t="s">
        <v>5</v>
      </c>
      <c r="N9" s="68">
        <f>ROUNDDOWN(IF(N5="Weekly",N8*4.3,IF(N5="Bi-weekly",N8*2.15,IF(N5="Semi-monthly",N8*2,IF(N5="monthly",N8*1,IF(N5="",0))))),0)</f>
        <v>0</v>
      </c>
      <c r="O9" s="127"/>
    </row>
    <row r="10" spans="1:15" x14ac:dyDescent="0.3">
      <c r="A10" s="44"/>
      <c r="B10" s="55" t="s">
        <v>68</v>
      </c>
      <c r="C10" s="76"/>
      <c r="D10" s="67"/>
      <c r="E10" s="113" t="s">
        <v>6</v>
      </c>
      <c r="F10" s="68">
        <f>IF(F9&gt;0,F9*12,0)</f>
        <v>0</v>
      </c>
      <c r="G10" s="55"/>
      <c r="H10" s="18"/>
      <c r="I10" s="44"/>
      <c r="J10" s="55" t="s">
        <v>68</v>
      </c>
      <c r="K10" s="76"/>
      <c r="L10" s="67"/>
      <c r="M10" s="113" t="s">
        <v>6</v>
      </c>
      <c r="N10" s="68">
        <f>IF(N9&gt;0,N9*12,0)</f>
        <v>0</v>
      </c>
      <c r="O10" s="127"/>
    </row>
    <row r="11" spans="1:15" x14ac:dyDescent="0.3">
      <c r="A11" s="44"/>
      <c r="B11" s="55" t="s">
        <v>69</v>
      </c>
      <c r="C11" s="76"/>
      <c r="D11" s="67"/>
      <c r="E11" s="68"/>
      <c r="F11" s="11"/>
      <c r="G11" s="11"/>
      <c r="H11" s="18"/>
      <c r="I11" s="44"/>
      <c r="J11" s="55" t="s">
        <v>69</v>
      </c>
      <c r="K11" s="76"/>
      <c r="L11" s="67"/>
      <c r="M11" s="68"/>
      <c r="N11" s="11"/>
      <c r="O11" s="12"/>
    </row>
    <row r="12" spans="1:15" ht="15" thickBot="1" x14ac:dyDescent="0.35">
      <c r="A12" s="45"/>
      <c r="B12" s="72"/>
      <c r="C12" s="71"/>
      <c r="D12" s="73"/>
      <c r="E12" s="71"/>
      <c r="F12" s="125"/>
      <c r="G12" s="125"/>
      <c r="H12" s="18"/>
      <c r="I12" s="45"/>
      <c r="J12" s="72"/>
      <c r="K12" s="71"/>
      <c r="L12" s="73"/>
      <c r="M12" s="71"/>
      <c r="N12" s="125"/>
      <c r="O12" s="128"/>
    </row>
    <row r="13" spans="1:15" x14ac:dyDescent="0.3">
      <c r="A13" s="78" t="s">
        <v>79</v>
      </c>
      <c r="B13" s="70" t="s">
        <v>2</v>
      </c>
      <c r="C13" s="178"/>
      <c r="D13" s="178"/>
      <c r="E13" s="118" t="s">
        <v>4</v>
      </c>
      <c r="F13" s="178"/>
      <c r="G13" s="179"/>
      <c r="H13" s="18"/>
      <c r="I13" s="78" t="s">
        <v>80</v>
      </c>
      <c r="J13" s="70" t="s">
        <v>2</v>
      </c>
      <c r="K13" s="178"/>
      <c r="L13" s="178"/>
      <c r="M13" s="118" t="s">
        <v>4</v>
      </c>
      <c r="N13" s="178"/>
      <c r="O13" s="179"/>
    </row>
    <row r="14" spans="1:15" x14ac:dyDescent="0.3">
      <c r="A14" s="134"/>
      <c r="B14" s="17"/>
      <c r="C14" s="121"/>
      <c r="D14" s="121"/>
      <c r="E14" s="119"/>
      <c r="F14" s="121"/>
      <c r="G14" s="123"/>
      <c r="H14" s="18"/>
      <c r="I14" s="134"/>
      <c r="J14" s="17"/>
      <c r="K14" s="121"/>
      <c r="L14" s="121"/>
      <c r="M14" s="119"/>
      <c r="N14" s="121"/>
      <c r="O14" s="123"/>
    </row>
    <row r="15" spans="1:15" x14ac:dyDescent="0.3">
      <c r="A15" s="44"/>
      <c r="B15" s="115" t="s">
        <v>72</v>
      </c>
      <c r="C15" s="114"/>
      <c r="D15" s="11"/>
      <c r="E15" s="119" t="s">
        <v>63</v>
      </c>
      <c r="F15" s="74"/>
      <c r="G15" s="120"/>
      <c r="H15" s="56"/>
      <c r="I15" s="44"/>
      <c r="J15" s="115" t="s">
        <v>72</v>
      </c>
      <c r="K15" s="114"/>
      <c r="L15" s="11"/>
      <c r="M15" s="119" t="s">
        <v>63</v>
      </c>
      <c r="N15" s="74"/>
      <c r="O15" s="120"/>
    </row>
    <row r="16" spans="1:15" x14ac:dyDescent="0.3">
      <c r="A16" s="44"/>
      <c r="B16" s="18"/>
      <c r="C16" s="116" t="s">
        <v>70</v>
      </c>
      <c r="D16" s="11"/>
      <c r="E16" s="17"/>
      <c r="F16" s="18"/>
      <c r="G16" s="126"/>
      <c r="H16" s="56"/>
      <c r="I16" s="44"/>
      <c r="J16" s="18"/>
      <c r="K16" s="116" t="s">
        <v>70</v>
      </c>
      <c r="L16" s="11"/>
      <c r="M16" s="17"/>
      <c r="N16" s="18"/>
      <c r="O16" s="126"/>
    </row>
    <row r="17" spans="1:15" x14ac:dyDescent="0.3">
      <c r="A17" s="44"/>
      <c r="B17" s="17" t="s">
        <v>65</v>
      </c>
      <c r="C17" s="75"/>
      <c r="D17" s="67"/>
      <c r="E17" s="122" t="s">
        <v>91</v>
      </c>
      <c r="F17" s="68">
        <f>SUM(C17:C21)</f>
        <v>0</v>
      </c>
      <c r="G17" s="126"/>
      <c r="H17" s="56"/>
      <c r="I17" s="44"/>
      <c r="J17" s="17" t="s">
        <v>65</v>
      </c>
      <c r="K17" s="75"/>
      <c r="L17" s="67"/>
      <c r="M17" s="122" t="s">
        <v>91</v>
      </c>
      <c r="N17" s="68">
        <f>SUM(K17:K21)</f>
        <v>0</v>
      </c>
      <c r="O17" s="126"/>
    </row>
    <row r="18" spans="1:15" x14ac:dyDescent="0.3">
      <c r="A18" s="44"/>
      <c r="B18" s="17" t="s">
        <v>66</v>
      </c>
      <c r="C18" s="76"/>
      <c r="D18" s="67"/>
      <c r="E18" s="113" t="s">
        <v>92</v>
      </c>
      <c r="F18" s="68">
        <f>IF(C15&gt;0,F17/C15,0)</f>
        <v>0</v>
      </c>
      <c r="G18" s="126"/>
      <c r="H18" s="18"/>
      <c r="I18" s="44"/>
      <c r="J18" s="17" t="s">
        <v>66</v>
      </c>
      <c r="K18" s="75"/>
      <c r="L18" s="67"/>
      <c r="M18" s="113" t="s">
        <v>92</v>
      </c>
      <c r="N18" s="68">
        <f>IF(K15&gt;0,N17/K15,0)</f>
        <v>0</v>
      </c>
      <c r="O18" s="126"/>
    </row>
    <row r="19" spans="1:15" x14ac:dyDescent="0.3">
      <c r="A19" s="44"/>
      <c r="B19" s="17" t="s">
        <v>67</v>
      </c>
      <c r="C19" s="76"/>
      <c r="D19" s="67"/>
      <c r="E19" s="115" t="s">
        <v>5</v>
      </c>
      <c r="F19" s="68">
        <f>ROUNDDOWN(IF(F15="Weekly",F18*4.3,IF(F15="Bi-weekly",F18*2.15,IF(F15="Semi-monthly",F18*2,IF(F15="monthly",F18*1,IF(F15="",0))))),0)</f>
        <v>0</v>
      </c>
      <c r="G19" s="127"/>
      <c r="H19" s="18"/>
      <c r="I19" s="44"/>
      <c r="J19" s="17" t="s">
        <v>67</v>
      </c>
      <c r="K19" s="75"/>
      <c r="L19" s="67"/>
      <c r="M19" s="115" t="s">
        <v>5</v>
      </c>
      <c r="N19" s="68">
        <f>ROUNDDOWN(IF(N15="Weekly",N18*4.3,IF(N15="Bi-weekly",N18*2.15,IF(N15="Semi-monthly",N18*2,IF(N15="monthly",N18*1,IF(N15="",0))))),0)</f>
        <v>0</v>
      </c>
      <c r="O19" s="127"/>
    </row>
    <row r="20" spans="1:15" x14ac:dyDescent="0.3">
      <c r="A20" s="44"/>
      <c r="B20" s="55" t="s">
        <v>68</v>
      </c>
      <c r="C20" s="76"/>
      <c r="D20" s="67"/>
      <c r="E20" s="113" t="s">
        <v>6</v>
      </c>
      <c r="F20" s="68">
        <f>IF(F19&gt;0,F19*12,0)</f>
        <v>0</v>
      </c>
      <c r="G20" s="127"/>
      <c r="H20" s="18"/>
      <c r="I20" s="44"/>
      <c r="J20" s="55" t="s">
        <v>68</v>
      </c>
      <c r="K20" s="75"/>
      <c r="L20" s="67"/>
      <c r="M20" s="113" t="s">
        <v>6</v>
      </c>
      <c r="N20" s="68">
        <f>IF(N19&gt;0,N19*12,0)</f>
        <v>0</v>
      </c>
      <c r="O20" s="127"/>
    </row>
    <row r="21" spans="1:15" x14ac:dyDescent="0.3">
      <c r="A21" s="44"/>
      <c r="B21" s="55" t="s">
        <v>69</v>
      </c>
      <c r="C21" s="76"/>
      <c r="D21" s="67"/>
      <c r="E21" s="68"/>
      <c r="F21" s="11"/>
      <c r="G21" s="12"/>
      <c r="H21" s="18"/>
      <c r="I21" s="44"/>
      <c r="J21" s="55" t="s">
        <v>69</v>
      </c>
      <c r="K21" s="75"/>
      <c r="L21" s="67"/>
      <c r="M21" s="68"/>
      <c r="N21" s="11"/>
      <c r="O21" s="12"/>
    </row>
    <row r="22" spans="1:15" ht="15" thickBot="1" x14ac:dyDescent="0.35">
      <c r="A22" s="45"/>
      <c r="B22" s="72"/>
      <c r="C22" s="71"/>
      <c r="D22" s="73"/>
      <c r="E22" s="71"/>
      <c r="F22" s="125"/>
      <c r="G22" s="128"/>
      <c r="H22" s="18"/>
      <c r="I22" s="45"/>
      <c r="J22" s="72"/>
      <c r="K22" s="71"/>
      <c r="L22" s="73"/>
      <c r="M22" s="71"/>
      <c r="N22" s="125"/>
      <c r="O22" s="128"/>
    </row>
    <row r="23" spans="1:15" x14ac:dyDescent="0.3">
      <c r="A23" s="78" t="s">
        <v>93</v>
      </c>
      <c r="B23" s="70" t="s">
        <v>2</v>
      </c>
      <c r="C23" s="178"/>
      <c r="D23" s="178"/>
      <c r="E23" s="118" t="s">
        <v>4</v>
      </c>
      <c r="F23" s="178"/>
      <c r="G23" s="179"/>
      <c r="H23" s="18"/>
      <c r="I23" s="78" t="s">
        <v>94</v>
      </c>
      <c r="J23" s="70" t="s">
        <v>2</v>
      </c>
      <c r="K23" s="178"/>
      <c r="L23" s="178"/>
      <c r="M23" s="118" t="s">
        <v>4</v>
      </c>
      <c r="N23" s="178"/>
      <c r="O23" s="179"/>
    </row>
    <row r="24" spans="1:15" x14ac:dyDescent="0.3">
      <c r="A24" s="134"/>
      <c r="B24" s="17"/>
      <c r="C24" s="121"/>
      <c r="D24" s="121"/>
      <c r="E24" s="119"/>
      <c r="F24" s="121"/>
      <c r="G24" s="123"/>
      <c r="H24" s="18"/>
      <c r="I24" s="134"/>
      <c r="J24" s="17"/>
      <c r="K24" s="121"/>
      <c r="L24" s="121"/>
      <c r="M24" s="119"/>
      <c r="N24" s="121"/>
      <c r="O24" s="123"/>
    </row>
    <row r="25" spans="1:15" x14ac:dyDescent="0.3">
      <c r="A25" s="44"/>
      <c r="B25" s="115" t="s">
        <v>72</v>
      </c>
      <c r="C25" s="114"/>
      <c r="D25" s="11"/>
      <c r="E25" s="119" t="s">
        <v>63</v>
      </c>
      <c r="F25" s="74"/>
      <c r="G25" s="120"/>
      <c r="H25" s="56"/>
      <c r="I25" s="44"/>
      <c r="J25" s="115" t="s">
        <v>72</v>
      </c>
      <c r="K25" s="114"/>
      <c r="L25" s="11"/>
      <c r="M25" s="119" t="s">
        <v>63</v>
      </c>
      <c r="N25" s="74"/>
      <c r="O25" s="120"/>
    </row>
    <row r="26" spans="1:15" x14ac:dyDescent="0.3">
      <c r="A26" s="44"/>
      <c r="B26" s="18"/>
      <c r="C26" s="116" t="s">
        <v>70</v>
      </c>
      <c r="D26" s="11"/>
      <c r="E26" s="17"/>
      <c r="F26" s="18"/>
      <c r="G26" s="126"/>
      <c r="H26" s="56"/>
      <c r="I26" s="44"/>
      <c r="J26" s="18"/>
      <c r="K26" s="116" t="s">
        <v>70</v>
      </c>
      <c r="L26" s="11"/>
      <c r="M26" s="17"/>
      <c r="N26" s="18"/>
      <c r="O26" s="126"/>
    </row>
    <row r="27" spans="1:15" x14ac:dyDescent="0.3">
      <c r="A27" s="44"/>
      <c r="B27" s="17" t="s">
        <v>65</v>
      </c>
      <c r="C27" s="75"/>
      <c r="D27" s="67"/>
      <c r="E27" s="122" t="s">
        <v>91</v>
      </c>
      <c r="F27" s="68">
        <f>SUM(C27:C31)</f>
        <v>0</v>
      </c>
      <c r="G27" s="126"/>
      <c r="H27" s="56"/>
      <c r="I27" s="44"/>
      <c r="J27" s="17" t="s">
        <v>65</v>
      </c>
      <c r="K27" s="75"/>
      <c r="L27" s="67"/>
      <c r="M27" s="122" t="s">
        <v>91</v>
      </c>
      <c r="N27" s="68">
        <f>SUM(K27:K31)</f>
        <v>0</v>
      </c>
      <c r="O27" s="126"/>
    </row>
    <row r="28" spans="1:15" x14ac:dyDescent="0.3">
      <c r="A28" s="44"/>
      <c r="B28" s="17" t="s">
        <v>66</v>
      </c>
      <c r="C28" s="76"/>
      <c r="D28" s="67"/>
      <c r="E28" s="113" t="s">
        <v>92</v>
      </c>
      <c r="F28" s="68">
        <f>IF(C25&gt;0,F27/C25,0)</f>
        <v>0</v>
      </c>
      <c r="G28" s="126"/>
      <c r="H28" s="18"/>
      <c r="I28" s="44"/>
      <c r="J28" s="17" t="s">
        <v>66</v>
      </c>
      <c r="K28" s="75"/>
      <c r="L28" s="67"/>
      <c r="M28" s="113" t="s">
        <v>92</v>
      </c>
      <c r="N28" s="68">
        <f>IF(K25&gt;0,N27/K25,0)</f>
        <v>0</v>
      </c>
      <c r="O28" s="126"/>
    </row>
    <row r="29" spans="1:15" x14ac:dyDescent="0.3">
      <c r="A29" s="44"/>
      <c r="B29" s="17" t="s">
        <v>67</v>
      </c>
      <c r="C29" s="76"/>
      <c r="D29" s="67"/>
      <c r="E29" s="115" t="s">
        <v>5</v>
      </c>
      <c r="F29" s="68">
        <f>ROUNDDOWN(IF(F25="Weekly",F28*4.3,IF(F25="Bi-weekly",F28*2.15,IF(F25="Semi-monthly",F28*2,IF(F25="monthly",F28*1,IF(F25="",0))))),0)</f>
        <v>0</v>
      </c>
      <c r="G29" s="127"/>
      <c r="H29" s="18"/>
      <c r="I29" s="44"/>
      <c r="J29" s="17" t="s">
        <v>67</v>
      </c>
      <c r="K29" s="75"/>
      <c r="L29" s="67"/>
      <c r="M29" s="115" t="s">
        <v>5</v>
      </c>
      <c r="N29" s="68">
        <f>ROUNDDOWN(IF(N25="Weekly",N28*4.3,IF(N25="Bi-weekly",N28*2.15,IF(N25="Semi-monthly",N28*2,IF(N25="monthly",N28*1,IF(N25="",0))))),0)</f>
        <v>0</v>
      </c>
      <c r="O29" s="127"/>
    </row>
    <row r="30" spans="1:15" x14ac:dyDescent="0.3">
      <c r="A30" s="44"/>
      <c r="B30" s="55" t="s">
        <v>68</v>
      </c>
      <c r="C30" s="76"/>
      <c r="D30" s="67"/>
      <c r="E30" s="113" t="s">
        <v>6</v>
      </c>
      <c r="F30" s="68">
        <f>IF(F29&gt;0,F29*12,0)</f>
        <v>0</v>
      </c>
      <c r="G30" s="127"/>
      <c r="H30" s="18"/>
      <c r="I30" s="44"/>
      <c r="J30" s="55" t="s">
        <v>68</v>
      </c>
      <c r="K30" s="75"/>
      <c r="L30" s="67"/>
      <c r="M30" s="113" t="s">
        <v>6</v>
      </c>
      <c r="N30" s="68">
        <f>IF(N29&gt;0,N29*12,0)</f>
        <v>0</v>
      </c>
      <c r="O30" s="127"/>
    </row>
    <row r="31" spans="1:15" x14ac:dyDescent="0.3">
      <c r="A31" s="44"/>
      <c r="B31" s="55" t="s">
        <v>69</v>
      </c>
      <c r="C31" s="76"/>
      <c r="D31" s="67"/>
      <c r="E31" s="68"/>
      <c r="F31" s="11"/>
      <c r="G31" s="12"/>
      <c r="H31" s="18"/>
      <c r="I31" s="44"/>
      <c r="J31" s="55" t="s">
        <v>69</v>
      </c>
      <c r="K31" s="75"/>
      <c r="L31" s="67"/>
      <c r="M31" s="68"/>
      <c r="N31" s="11"/>
      <c r="O31" s="12"/>
    </row>
    <row r="32" spans="1:15" ht="15" thickBot="1" x14ac:dyDescent="0.35">
      <c r="A32" s="45"/>
      <c r="B32" s="72"/>
      <c r="C32" s="71"/>
      <c r="D32" s="73"/>
      <c r="E32" s="71"/>
      <c r="F32" s="125"/>
      <c r="G32" s="128"/>
      <c r="H32" s="22"/>
      <c r="I32" s="45"/>
      <c r="J32" s="72"/>
      <c r="K32" s="71"/>
      <c r="L32" s="73"/>
      <c r="M32" s="71"/>
      <c r="N32" s="125"/>
      <c r="O32" s="128"/>
    </row>
    <row r="33" spans="1:15" x14ac:dyDescent="0.3">
      <c r="A33" s="124"/>
      <c r="B33" s="124"/>
      <c r="C33" s="124"/>
      <c r="D33" s="124"/>
      <c r="E33" s="124"/>
      <c r="F33" s="124"/>
      <c r="G33" s="124"/>
      <c r="H33" s="124"/>
      <c r="I33" s="124"/>
      <c r="J33" s="124"/>
      <c r="K33" s="124"/>
      <c r="L33" s="124"/>
      <c r="M33" s="124"/>
      <c r="N33" s="124"/>
      <c r="O33" s="124"/>
    </row>
    <row r="34" spans="1:15" x14ac:dyDescent="0.3">
      <c r="A34" s="124"/>
      <c r="B34" s="124"/>
      <c r="C34" s="124"/>
      <c r="D34" s="124"/>
      <c r="E34" s="124"/>
      <c r="F34" s="124"/>
      <c r="G34" s="124"/>
      <c r="H34" s="124"/>
      <c r="I34" s="124"/>
      <c r="J34" s="124"/>
      <c r="K34" s="124"/>
      <c r="L34" s="124"/>
      <c r="M34" s="124"/>
      <c r="N34" s="124"/>
      <c r="O34" s="124"/>
    </row>
    <row r="35" spans="1:15" x14ac:dyDescent="0.3">
      <c r="A35" s="124"/>
      <c r="B35" s="124"/>
      <c r="C35" s="124"/>
      <c r="D35" s="124"/>
      <c r="E35" s="124"/>
      <c r="F35" s="124"/>
      <c r="G35" s="124"/>
      <c r="H35" s="124"/>
      <c r="I35" s="124"/>
      <c r="J35" s="124"/>
      <c r="K35" s="124"/>
      <c r="L35" s="124"/>
      <c r="M35" s="124"/>
      <c r="N35" s="124"/>
      <c r="O35" s="124"/>
    </row>
    <row r="36" spans="1:15" x14ac:dyDescent="0.3">
      <c r="A36" s="124"/>
      <c r="B36" s="124"/>
      <c r="C36" s="124"/>
      <c r="D36" s="124"/>
      <c r="E36" s="124"/>
      <c r="F36" s="124"/>
      <c r="G36" s="124"/>
      <c r="H36" s="124"/>
      <c r="I36" s="124"/>
      <c r="J36" s="124"/>
      <c r="K36" s="124"/>
      <c r="L36" s="124"/>
      <c r="M36" s="124"/>
      <c r="N36" s="124"/>
      <c r="O36" s="124"/>
    </row>
    <row r="37" spans="1:15" x14ac:dyDescent="0.3">
      <c r="A37" s="124"/>
      <c r="B37" s="124"/>
      <c r="C37" s="124"/>
      <c r="D37" s="124"/>
      <c r="E37" s="124"/>
      <c r="F37" s="124"/>
      <c r="G37" s="124"/>
      <c r="H37" s="124"/>
      <c r="I37" s="124"/>
      <c r="J37" s="124"/>
      <c r="K37" s="124"/>
      <c r="L37" s="124"/>
      <c r="M37" s="124"/>
      <c r="N37" s="124"/>
      <c r="O37" s="124"/>
    </row>
    <row r="38" spans="1:15" x14ac:dyDescent="0.3">
      <c r="B38" s="55"/>
      <c r="C38" s="66"/>
      <c r="D38" s="67"/>
      <c r="E38" s="68"/>
      <c r="F38" s="18"/>
      <c r="G38" s="55"/>
      <c r="H38" s="27"/>
    </row>
    <row r="39" spans="1:15" x14ac:dyDescent="0.3">
      <c r="B39" s="55"/>
      <c r="C39" s="68"/>
      <c r="D39" s="67"/>
      <c r="E39" s="68"/>
      <c r="F39" s="18"/>
      <c r="G39" s="18"/>
      <c r="H39" s="27"/>
    </row>
    <row r="40" spans="1:15" x14ac:dyDescent="0.3">
      <c r="B40" s="55"/>
      <c r="C40" s="68"/>
      <c r="D40" s="67"/>
      <c r="E40" s="68"/>
      <c r="F40" s="18"/>
      <c r="G40" s="18"/>
      <c r="H40" s="27"/>
    </row>
  </sheetData>
  <sheetProtection sheet="1" selectLockedCells="1"/>
  <mergeCells count="14">
    <mergeCell ref="B1:O1"/>
    <mergeCell ref="C23:D23"/>
    <mergeCell ref="F23:G23"/>
    <mergeCell ref="K23:L23"/>
    <mergeCell ref="N23:O23"/>
    <mergeCell ref="N13:O13"/>
    <mergeCell ref="F13:G13"/>
    <mergeCell ref="K13:L13"/>
    <mergeCell ref="C13:D13"/>
    <mergeCell ref="N3:O3"/>
    <mergeCell ref="A2:O2"/>
    <mergeCell ref="K3:L3"/>
    <mergeCell ref="F3:G3"/>
    <mergeCell ref="C3:D3"/>
  </mergeCells>
  <dataValidations count="4">
    <dataValidation type="list" allowBlank="1" showInputMessage="1" showErrorMessage="1" sqref="N25 N15 F15 N5 F5 F25" xr:uid="{00000000-0002-0000-0100-000000000000}">
      <formula1>PayPeriod</formula1>
    </dataValidation>
    <dataValidation type="list" allowBlank="1" showInputMessage="1" showErrorMessage="1" sqref="K25 K15 C15 K5 C5 C25" xr:uid="{00000000-0002-0000-0100-000001000000}">
      <formula1>Numbers</formula1>
    </dataValidation>
    <dataValidation type="list" allowBlank="1" showInputMessage="1" showErrorMessage="1" sqref="N23 O3 F13 N13 F3:G4 N3 G13 O13 O23 G23 F23" xr:uid="{00000000-0002-0000-0100-000002000000}">
      <formula1>Income</formula1>
    </dataValidation>
    <dataValidation type="list" allowBlank="1" showInputMessage="1" showErrorMessage="1" sqref="C23:D24 C13:D14 K13:L14 K3:L4 C3:D4 K23:L24" xr:uid="{00000000-0002-0000-0100-000003000000}">
      <formula1>Person</formula1>
    </dataValidation>
  </dataValidations>
  <pageMargins left="0.25" right="0.25" top="0.25" bottom="0.25" header="0.3" footer="0.3"/>
  <pageSetup orientation="landscape" r:id="rId1"/>
  <headerFooter>
    <oddFooter>&amp;R&amp;"Times New Roman,Regular"&amp;10Income Calculation Worksheet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topLeftCell="A6" zoomScaleNormal="100" workbookViewId="0">
      <selection activeCell="I9" sqref="I9:J9"/>
    </sheetView>
  </sheetViews>
  <sheetFormatPr defaultColWidth="9.109375" defaultRowHeight="14.4" x14ac:dyDescent="0.3"/>
  <cols>
    <col min="1" max="1" width="3.5546875" style="24" customWidth="1"/>
    <col min="2" max="4" width="9.109375" style="24"/>
    <col min="5" max="5" width="9.88671875" style="24" bestFit="1" customWidth="1"/>
    <col min="6" max="6" width="9.109375" style="24" customWidth="1"/>
    <col min="7" max="9" width="9.109375" style="24"/>
    <col min="10" max="10" width="9.88671875" style="24" bestFit="1" customWidth="1"/>
    <col min="11" max="16384" width="9.109375" style="24"/>
  </cols>
  <sheetData>
    <row r="1" spans="1:10" x14ac:dyDescent="0.3">
      <c r="B1" s="132"/>
      <c r="C1" s="132"/>
      <c r="D1" s="132"/>
      <c r="E1" s="132"/>
      <c r="F1" s="132"/>
      <c r="G1" s="132"/>
      <c r="H1" s="132"/>
      <c r="I1" s="132"/>
      <c r="J1" s="132"/>
    </row>
    <row r="2" spans="1:10" ht="48" customHeight="1" thickBot="1" x14ac:dyDescent="0.35">
      <c r="B2" s="133"/>
      <c r="C2" s="133"/>
      <c r="D2" s="180" t="s">
        <v>118</v>
      </c>
      <c r="E2" s="180"/>
      <c r="F2" s="180"/>
      <c r="G2" s="180"/>
      <c r="H2" s="180"/>
      <c r="I2" s="180"/>
      <c r="J2" s="180"/>
    </row>
    <row r="3" spans="1:10" ht="16.2" thickBot="1" x14ac:dyDescent="0.35">
      <c r="A3" s="193" t="s">
        <v>24</v>
      </c>
      <c r="B3" s="194"/>
      <c r="C3" s="194"/>
      <c r="D3" s="194"/>
      <c r="E3" s="194"/>
      <c r="F3" s="194"/>
      <c r="G3" s="194"/>
      <c r="H3" s="194"/>
      <c r="I3" s="194"/>
      <c r="J3" s="195"/>
    </row>
    <row r="4" spans="1:10" ht="15.75" customHeight="1" x14ac:dyDescent="0.3">
      <c r="A4" s="30"/>
      <c r="B4" s="31"/>
      <c r="C4" s="31"/>
      <c r="D4" s="31"/>
      <c r="E4" s="31"/>
      <c r="F4" s="31"/>
      <c r="G4" s="31"/>
      <c r="H4" s="31"/>
      <c r="I4" s="31"/>
      <c r="J4" s="32"/>
    </row>
    <row r="5" spans="1:10" ht="15" customHeight="1" x14ac:dyDescent="0.3">
      <c r="A5" s="201" t="s">
        <v>35</v>
      </c>
      <c r="B5" s="202"/>
      <c r="C5" s="202"/>
      <c r="D5" s="202"/>
      <c r="E5" s="202"/>
      <c r="F5" s="202"/>
      <c r="G5" s="211" t="s">
        <v>30</v>
      </c>
      <c r="H5" s="211"/>
      <c r="I5" s="211"/>
      <c r="J5" s="212"/>
    </row>
    <row r="6" spans="1:10" x14ac:dyDescent="0.3">
      <c r="A6" s="213"/>
      <c r="B6" s="214"/>
      <c r="C6" s="214"/>
      <c r="D6" s="214"/>
      <c r="E6" s="214"/>
      <c r="F6" s="214"/>
      <c r="G6" s="214"/>
      <c r="H6" s="214"/>
      <c r="I6" s="214"/>
      <c r="J6" s="215"/>
    </row>
    <row r="7" spans="1:10" x14ac:dyDescent="0.3">
      <c r="A7" s="201" t="s">
        <v>32</v>
      </c>
      <c r="B7" s="202"/>
      <c r="C7" s="202"/>
      <c r="D7" s="202"/>
      <c r="E7" s="202"/>
      <c r="F7" s="202"/>
      <c r="G7" s="202"/>
      <c r="H7" s="202"/>
      <c r="I7" s="202"/>
      <c r="J7" s="203"/>
    </row>
    <row r="8" spans="1:10" x14ac:dyDescent="0.3">
      <c r="A8" s="33"/>
      <c r="B8" s="207" t="s">
        <v>26</v>
      </c>
      <c r="C8" s="207"/>
      <c r="D8" s="207"/>
      <c r="E8" s="207"/>
      <c r="F8" s="34" t="s">
        <v>27</v>
      </c>
      <c r="G8" s="207" t="s">
        <v>28</v>
      </c>
      <c r="H8" s="207"/>
      <c r="I8" s="207" t="s">
        <v>25</v>
      </c>
      <c r="J8" s="208"/>
    </row>
    <row r="9" spans="1:10" x14ac:dyDescent="0.3">
      <c r="A9" s="35">
        <v>1</v>
      </c>
      <c r="B9" s="216"/>
      <c r="C9" s="216"/>
      <c r="D9" s="216"/>
      <c r="E9" s="216"/>
      <c r="F9" s="7"/>
      <c r="G9" s="216"/>
      <c r="H9" s="216"/>
      <c r="I9" s="209"/>
      <c r="J9" s="210"/>
    </row>
    <row r="10" spans="1:10" x14ac:dyDescent="0.3">
      <c r="A10" s="35">
        <v>2</v>
      </c>
      <c r="B10" s="216"/>
      <c r="C10" s="216"/>
      <c r="D10" s="216"/>
      <c r="E10" s="216"/>
      <c r="F10" s="7"/>
      <c r="G10" s="216"/>
      <c r="H10" s="216"/>
      <c r="I10" s="209"/>
      <c r="J10" s="210"/>
    </row>
    <row r="11" spans="1:10" x14ac:dyDescent="0.3">
      <c r="A11" s="35">
        <v>3</v>
      </c>
      <c r="B11" s="216"/>
      <c r="C11" s="216"/>
      <c r="D11" s="216"/>
      <c r="E11" s="216"/>
      <c r="F11" s="7"/>
      <c r="G11" s="216"/>
      <c r="H11" s="216"/>
      <c r="I11" s="209"/>
      <c r="J11" s="210"/>
    </row>
    <row r="12" spans="1:10" ht="15" thickBot="1" x14ac:dyDescent="0.35">
      <c r="A12" s="35">
        <v>4</v>
      </c>
      <c r="B12" s="216"/>
      <c r="C12" s="216"/>
      <c r="D12" s="216"/>
      <c r="E12" s="216"/>
      <c r="F12" s="7"/>
      <c r="G12" s="216"/>
      <c r="H12" s="217"/>
      <c r="I12" s="237"/>
      <c r="J12" s="238"/>
    </row>
    <row r="13" spans="1:10" ht="15" thickBot="1" x14ac:dyDescent="0.35">
      <c r="A13" s="19"/>
      <c r="B13" s="18"/>
      <c r="C13" s="18"/>
      <c r="D13" s="18"/>
      <c r="E13" s="18"/>
      <c r="F13" s="18"/>
      <c r="G13" s="18"/>
      <c r="H13" s="36" t="s">
        <v>36</v>
      </c>
      <c r="I13" s="205">
        <f>SUM(I9:J12)</f>
        <v>0</v>
      </c>
      <c r="J13" s="206"/>
    </row>
    <row r="14" spans="1:10" x14ac:dyDescent="0.3">
      <c r="A14" s="196" t="s">
        <v>34</v>
      </c>
      <c r="B14" s="197"/>
      <c r="C14" s="197"/>
      <c r="D14" s="197"/>
      <c r="E14" s="197"/>
      <c r="F14" s="197"/>
      <c r="G14" s="197"/>
      <c r="H14" s="197"/>
      <c r="I14" s="197"/>
      <c r="J14" s="198"/>
    </row>
    <row r="15" spans="1:10" ht="15" thickBot="1" x14ac:dyDescent="0.35">
      <c r="A15" s="181" t="s">
        <v>31</v>
      </c>
      <c r="B15" s="182"/>
      <c r="C15" s="182"/>
      <c r="D15" s="182"/>
      <c r="E15" s="38">
        <f>'Rent Calculation Worksheet'!B22</f>
        <v>0</v>
      </c>
      <c r="F15" s="199" t="s">
        <v>37</v>
      </c>
      <c r="G15" s="199"/>
      <c r="H15" s="199"/>
      <c r="I15" s="200"/>
      <c r="J15" s="50"/>
    </row>
    <row r="16" spans="1:10" ht="15" thickBot="1" x14ac:dyDescent="0.35">
      <c r="A16" s="181" t="s">
        <v>29</v>
      </c>
      <c r="B16" s="182"/>
      <c r="C16" s="182"/>
      <c r="D16" s="182"/>
      <c r="E16" s="39">
        <f>SUM(E15)*0.03</f>
        <v>0</v>
      </c>
      <c r="F16" s="183" t="s">
        <v>38</v>
      </c>
      <c r="G16" s="184"/>
      <c r="H16" s="184"/>
      <c r="I16" s="204"/>
      <c r="J16" s="48">
        <f>ROUND(IF(J15-E16&gt;E17,E17,IF(J15-E16&lt;0,0,IF(J15-E16&lt;E17,J15-E16))),0)</f>
        <v>0</v>
      </c>
    </row>
    <row r="17" spans="1:13" x14ac:dyDescent="0.3">
      <c r="A17" s="181" t="s">
        <v>33</v>
      </c>
      <c r="B17" s="182"/>
      <c r="C17" s="182"/>
      <c r="D17" s="182"/>
      <c r="E17" s="38">
        <f>I13</f>
        <v>0</v>
      </c>
      <c r="F17" s="18"/>
      <c r="G17" s="18"/>
      <c r="H17" s="18"/>
      <c r="I17" s="18"/>
      <c r="J17" s="32"/>
    </row>
    <row r="18" spans="1:13" ht="43.8" customHeight="1" x14ac:dyDescent="0.3">
      <c r="A18" s="222" t="s">
        <v>129</v>
      </c>
      <c r="B18" s="223"/>
      <c r="C18" s="223"/>
      <c r="D18" s="223"/>
      <c r="E18" s="223"/>
      <c r="F18" s="223"/>
      <c r="G18" s="223"/>
      <c r="H18" s="223"/>
      <c r="I18" s="223"/>
      <c r="J18" s="224"/>
      <c r="M18" s="37"/>
    </row>
    <row r="19" spans="1:13" ht="45" customHeight="1" thickBot="1" x14ac:dyDescent="0.35">
      <c r="A19" s="228" t="s">
        <v>130</v>
      </c>
      <c r="B19" s="229"/>
      <c r="C19" s="229"/>
      <c r="D19" s="229"/>
      <c r="E19" s="229"/>
      <c r="F19" s="229"/>
      <c r="G19" s="229"/>
      <c r="H19" s="229"/>
      <c r="I19" s="229"/>
      <c r="J19" s="230"/>
      <c r="M19" s="37"/>
    </row>
    <row r="20" spans="1:13" ht="16.2" thickBot="1" x14ac:dyDescent="0.35">
      <c r="A20" s="193" t="s">
        <v>41</v>
      </c>
      <c r="B20" s="194"/>
      <c r="C20" s="194"/>
      <c r="D20" s="194"/>
      <c r="E20" s="194"/>
      <c r="F20" s="194"/>
      <c r="G20" s="194"/>
      <c r="H20" s="194"/>
      <c r="I20" s="194"/>
      <c r="J20" s="195"/>
    </row>
    <row r="21" spans="1:13" x14ac:dyDescent="0.3">
      <c r="A21" s="234"/>
      <c r="B21" s="235"/>
      <c r="C21" s="235"/>
      <c r="D21" s="235"/>
      <c r="E21" s="235"/>
      <c r="F21" s="235"/>
      <c r="G21" s="235"/>
      <c r="H21" s="235"/>
      <c r="I21" s="235"/>
      <c r="J21" s="236"/>
    </row>
    <row r="22" spans="1:13" x14ac:dyDescent="0.3">
      <c r="A22" s="201" t="s">
        <v>43</v>
      </c>
      <c r="B22" s="202"/>
      <c r="C22" s="202"/>
      <c r="D22" s="202"/>
      <c r="E22" s="202"/>
      <c r="F22" s="202"/>
      <c r="G22" s="202"/>
      <c r="H22" s="202"/>
      <c r="I22" s="202"/>
      <c r="J22" s="203"/>
    </row>
    <row r="23" spans="1:13" x14ac:dyDescent="0.3">
      <c r="A23" s="41"/>
      <c r="B23" s="42"/>
      <c r="C23" s="186" t="s">
        <v>26</v>
      </c>
      <c r="D23" s="186"/>
      <c r="E23" s="186"/>
      <c r="F23" s="186"/>
      <c r="G23" s="186"/>
      <c r="H23" s="187"/>
      <c r="I23" s="34" t="s">
        <v>27</v>
      </c>
      <c r="J23" s="43" t="s">
        <v>42</v>
      </c>
    </row>
    <row r="24" spans="1:13" x14ac:dyDescent="0.3">
      <c r="A24" s="188" t="s">
        <v>39</v>
      </c>
      <c r="B24" s="189"/>
      <c r="C24" s="190"/>
      <c r="D24" s="191"/>
      <c r="E24" s="191"/>
      <c r="F24" s="191"/>
      <c r="G24" s="191"/>
      <c r="H24" s="192"/>
      <c r="I24" s="139"/>
      <c r="J24" s="8"/>
    </row>
    <row r="25" spans="1:13" x14ac:dyDescent="0.3">
      <c r="A25" s="188" t="s">
        <v>40</v>
      </c>
      <c r="B25" s="189"/>
      <c r="C25" s="190"/>
      <c r="D25" s="191"/>
      <c r="E25" s="191"/>
      <c r="F25" s="191"/>
      <c r="G25" s="191"/>
      <c r="H25" s="192"/>
      <c r="I25" s="139"/>
      <c r="J25" s="8"/>
    </row>
    <row r="26" spans="1:13" x14ac:dyDescent="0.3">
      <c r="A26" s="231"/>
      <c r="B26" s="232"/>
      <c r="C26" s="232"/>
      <c r="D26" s="232"/>
      <c r="E26" s="232"/>
      <c r="F26" s="232"/>
      <c r="G26" s="232"/>
      <c r="H26" s="232"/>
      <c r="I26" s="232"/>
      <c r="J26" s="233"/>
    </row>
    <row r="27" spans="1:13" x14ac:dyDescent="0.3">
      <c r="A27" s="196" t="s">
        <v>44</v>
      </c>
      <c r="B27" s="197"/>
      <c r="C27" s="197"/>
      <c r="D27" s="197"/>
      <c r="E27" s="197"/>
      <c r="F27" s="197"/>
      <c r="G27" s="197"/>
      <c r="H27" s="197"/>
      <c r="I27" s="197"/>
      <c r="J27" s="198"/>
    </row>
    <row r="28" spans="1:13" ht="15" thickBot="1" x14ac:dyDescent="0.35">
      <c r="A28" s="181" t="s">
        <v>31</v>
      </c>
      <c r="B28" s="182"/>
      <c r="C28" s="182"/>
      <c r="D28" s="182"/>
      <c r="E28" s="38">
        <f>'Rent Calculation Worksheet'!B22</f>
        <v>0</v>
      </c>
      <c r="F28" s="199" t="s">
        <v>53</v>
      </c>
      <c r="G28" s="199"/>
      <c r="H28" s="199"/>
      <c r="I28" s="200"/>
      <c r="J28" s="50"/>
    </row>
    <row r="29" spans="1:13" ht="15" thickBot="1" x14ac:dyDescent="0.35">
      <c r="A29" s="181" t="s">
        <v>29</v>
      </c>
      <c r="B29" s="182"/>
      <c r="C29" s="182"/>
      <c r="D29" s="182"/>
      <c r="E29" s="39">
        <f>SUM(E28)*0.03</f>
        <v>0</v>
      </c>
      <c r="F29" s="183" t="s">
        <v>54</v>
      </c>
      <c r="G29" s="184"/>
      <c r="H29" s="184"/>
      <c r="I29" s="185"/>
      <c r="J29" s="48">
        <f>ROUND(IF(J28-E29&gt;E28,E28,IF(J28-E29&lt;0, 0, IF(J28-E29&gt;0,J28-E29))),0)</f>
        <v>0</v>
      </c>
      <c r="K29" s="37"/>
    </row>
    <row r="30" spans="1:13" x14ac:dyDescent="0.3">
      <c r="A30" s="225" t="s">
        <v>45</v>
      </c>
      <c r="B30" s="218"/>
      <c r="C30" s="218"/>
      <c r="D30" s="218"/>
      <c r="E30" s="218"/>
      <c r="F30" s="218"/>
      <c r="G30" s="218"/>
      <c r="H30" s="218"/>
      <c r="I30" s="218"/>
      <c r="J30" s="219"/>
    </row>
    <row r="31" spans="1:13" x14ac:dyDescent="0.3">
      <c r="A31" s="225" t="s">
        <v>46</v>
      </c>
      <c r="B31" s="218"/>
      <c r="C31" s="218"/>
      <c r="D31" s="218"/>
      <c r="E31" s="218"/>
      <c r="F31" s="218"/>
      <c r="G31" s="218"/>
      <c r="H31" s="218"/>
      <c r="I31" s="218"/>
      <c r="J31" s="219"/>
    </row>
    <row r="32" spans="1:13" ht="30" customHeight="1" x14ac:dyDescent="0.3">
      <c r="A32" s="226" t="s">
        <v>81</v>
      </c>
      <c r="B32" s="220"/>
      <c r="C32" s="220"/>
      <c r="D32" s="220"/>
      <c r="E32" s="220"/>
      <c r="F32" s="220"/>
      <c r="G32" s="220"/>
      <c r="H32" s="220"/>
      <c r="I32" s="220"/>
      <c r="J32" s="227"/>
    </row>
    <row r="33" spans="1:10" x14ac:dyDescent="0.3">
      <c r="A33" s="19" t="s">
        <v>47</v>
      </c>
      <c r="B33" s="18"/>
      <c r="C33" s="18"/>
      <c r="D33" s="18"/>
      <c r="E33" s="18"/>
      <c r="F33" s="18"/>
      <c r="G33" s="18"/>
      <c r="H33" s="18"/>
      <c r="I33" s="18"/>
      <c r="J33" s="20"/>
    </row>
    <row r="34" spans="1:10" x14ac:dyDescent="0.3">
      <c r="A34" s="44"/>
      <c r="B34" s="218" t="s">
        <v>84</v>
      </c>
      <c r="C34" s="218"/>
      <c r="D34" s="218"/>
      <c r="E34" s="218"/>
      <c r="F34" s="218"/>
      <c r="G34" s="218" t="s">
        <v>48</v>
      </c>
      <c r="H34" s="218"/>
      <c r="I34" s="218"/>
      <c r="J34" s="219"/>
    </row>
    <row r="35" spans="1:10" x14ac:dyDescent="0.3">
      <c r="A35" s="44"/>
      <c r="B35" s="218" t="s">
        <v>50</v>
      </c>
      <c r="C35" s="218"/>
      <c r="D35" s="218"/>
      <c r="E35" s="218"/>
      <c r="F35" s="218"/>
      <c r="G35" s="218" t="s">
        <v>49</v>
      </c>
      <c r="H35" s="218"/>
      <c r="I35" s="218"/>
      <c r="J35" s="219"/>
    </row>
    <row r="36" spans="1:10" x14ac:dyDescent="0.3">
      <c r="A36" s="44"/>
      <c r="B36" s="218" t="s">
        <v>51</v>
      </c>
      <c r="C36" s="218"/>
      <c r="D36" s="218"/>
      <c r="E36" s="218"/>
      <c r="F36" s="218"/>
      <c r="G36" s="218" t="s">
        <v>82</v>
      </c>
      <c r="H36" s="218"/>
      <c r="I36" s="218"/>
      <c r="J36" s="219"/>
    </row>
    <row r="37" spans="1:10" x14ac:dyDescent="0.3">
      <c r="A37" s="44"/>
      <c r="B37" s="220" t="s">
        <v>83</v>
      </c>
      <c r="C37" s="220"/>
      <c r="D37" s="220"/>
      <c r="E37" s="220"/>
      <c r="F37" s="220"/>
      <c r="G37" s="218" t="s">
        <v>52</v>
      </c>
      <c r="H37" s="218"/>
      <c r="I37" s="218"/>
      <c r="J37" s="219"/>
    </row>
    <row r="38" spans="1:10" ht="15" thickBot="1" x14ac:dyDescent="0.35">
      <c r="A38" s="45"/>
      <c r="B38" s="221"/>
      <c r="C38" s="221"/>
      <c r="D38" s="221"/>
      <c r="E38" s="221"/>
      <c r="F38" s="221"/>
      <c r="G38" s="46"/>
      <c r="H38" s="46"/>
      <c r="I38" s="46"/>
      <c r="J38" s="47"/>
    </row>
  </sheetData>
  <sheetProtection sheet="1" selectLockedCells="1"/>
  <mergeCells count="56">
    <mergeCell ref="B35:F35"/>
    <mergeCell ref="B36:F36"/>
    <mergeCell ref="G34:J34"/>
    <mergeCell ref="G35:J35"/>
    <mergeCell ref="G36:J36"/>
    <mergeCell ref="G37:J37"/>
    <mergeCell ref="B37:F38"/>
    <mergeCell ref="A7:J7"/>
    <mergeCell ref="A18:J18"/>
    <mergeCell ref="A30:J30"/>
    <mergeCell ref="A31:J31"/>
    <mergeCell ref="A32:J32"/>
    <mergeCell ref="A19:J19"/>
    <mergeCell ref="A26:J26"/>
    <mergeCell ref="A21:J21"/>
    <mergeCell ref="B8:E8"/>
    <mergeCell ref="I11:J11"/>
    <mergeCell ref="I12:J12"/>
    <mergeCell ref="G8:H8"/>
    <mergeCell ref="G9:H9"/>
    <mergeCell ref="B34:F34"/>
    <mergeCell ref="G11:H11"/>
    <mergeCell ref="G12:H12"/>
    <mergeCell ref="B9:E9"/>
    <mergeCell ref="B10:E10"/>
    <mergeCell ref="B11:E11"/>
    <mergeCell ref="B12:E12"/>
    <mergeCell ref="I8:J8"/>
    <mergeCell ref="I9:J9"/>
    <mergeCell ref="I10:J10"/>
    <mergeCell ref="G5:J5"/>
    <mergeCell ref="A6:F6"/>
    <mergeCell ref="G6:J6"/>
    <mergeCell ref="A5:F5"/>
    <mergeCell ref="G10:H10"/>
    <mergeCell ref="A16:D16"/>
    <mergeCell ref="A17:D17"/>
    <mergeCell ref="F15:I15"/>
    <mergeCell ref="F16:I16"/>
    <mergeCell ref="I13:J13"/>
    <mergeCell ref="D2:J2"/>
    <mergeCell ref="A29:D29"/>
    <mergeCell ref="F29:I29"/>
    <mergeCell ref="C23:H23"/>
    <mergeCell ref="A24:B24"/>
    <mergeCell ref="A25:B25"/>
    <mergeCell ref="C24:H24"/>
    <mergeCell ref="C25:H25"/>
    <mergeCell ref="A20:J20"/>
    <mergeCell ref="A3:J3"/>
    <mergeCell ref="A27:J27"/>
    <mergeCell ref="A28:D28"/>
    <mergeCell ref="F28:I28"/>
    <mergeCell ref="A22:J22"/>
    <mergeCell ref="A14:J14"/>
    <mergeCell ref="A15:D15"/>
  </mergeCells>
  <pageMargins left="0.7" right="0.7" top="0.75" bottom="0.75" header="0.3" footer="0.3"/>
  <pageSetup orientation="portrait" r:id="rId1"/>
  <headerFooter>
    <oddFooter>&amp;C&amp;"Times New Roman,Regular"&amp;10                                                                                                                  &amp;R&amp;"Times New Roman,Regular"&amp;10Disability and Medical Expenses Allowance Calculations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workbookViewId="0">
      <selection activeCell="K6" sqref="K6"/>
    </sheetView>
  </sheetViews>
  <sheetFormatPr defaultColWidth="9.109375" defaultRowHeight="14.4" x14ac:dyDescent="0.3"/>
  <cols>
    <col min="1" max="1" width="13.5546875" style="24" customWidth="1"/>
    <col min="2" max="4" width="3.6640625" style="24" customWidth="1"/>
    <col min="5" max="5" width="9.109375" style="24"/>
    <col min="6" max="6" width="16.44140625" style="24" customWidth="1"/>
    <col min="7" max="7" width="3.6640625" style="24" customWidth="1"/>
    <col min="8" max="8" width="15.44140625" style="24" customWidth="1"/>
    <col min="9" max="16384" width="9.109375" style="24"/>
  </cols>
  <sheetData>
    <row r="1" spans="1:8" x14ac:dyDescent="0.3">
      <c r="A1" s="131" t="s">
        <v>63</v>
      </c>
      <c r="B1" s="131"/>
      <c r="C1" s="131" t="s">
        <v>115</v>
      </c>
      <c r="D1" s="131"/>
      <c r="E1" s="131" t="s">
        <v>116</v>
      </c>
      <c r="F1" s="131"/>
      <c r="G1" s="131"/>
      <c r="H1" s="131" t="s">
        <v>117</v>
      </c>
    </row>
    <row r="2" spans="1:8" x14ac:dyDescent="0.3">
      <c r="H2" s="135"/>
    </row>
    <row r="3" spans="1:8" x14ac:dyDescent="0.3">
      <c r="A3" s="24" t="s">
        <v>60</v>
      </c>
      <c r="C3" s="24">
        <v>1</v>
      </c>
      <c r="E3" s="24" t="s">
        <v>97</v>
      </c>
      <c r="H3" s="129" t="s">
        <v>160</v>
      </c>
    </row>
    <row r="4" spans="1:8" x14ac:dyDescent="0.3">
      <c r="A4" s="24" t="s">
        <v>61</v>
      </c>
      <c r="C4" s="24">
        <v>2</v>
      </c>
      <c r="E4" s="24" t="s">
        <v>98</v>
      </c>
      <c r="H4" s="129" t="s">
        <v>109</v>
      </c>
    </row>
    <row r="5" spans="1:8" x14ac:dyDescent="0.3">
      <c r="A5" s="24" t="s">
        <v>64</v>
      </c>
      <c r="C5" s="24">
        <v>3</v>
      </c>
      <c r="E5" s="24" t="s">
        <v>106</v>
      </c>
      <c r="H5" s="129" t="s">
        <v>110</v>
      </c>
    </row>
    <row r="6" spans="1:8" x14ac:dyDescent="0.3">
      <c r="A6" s="24" t="s">
        <v>62</v>
      </c>
      <c r="C6" s="24">
        <v>4</v>
      </c>
      <c r="E6" s="24" t="s">
        <v>131</v>
      </c>
      <c r="H6" s="129" t="s">
        <v>111</v>
      </c>
    </row>
    <row r="7" spans="1:8" x14ac:dyDescent="0.3">
      <c r="C7" s="24">
        <v>5</v>
      </c>
      <c r="E7" s="24" t="s">
        <v>132</v>
      </c>
      <c r="H7" s="129" t="s">
        <v>112</v>
      </c>
    </row>
    <row r="8" spans="1:8" x14ac:dyDescent="0.3">
      <c r="E8" s="24" t="s">
        <v>133</v>
      </c>
      <c r="H8" s="129" t="s">
        <v>113</v>
      </c>
    </row>
    <row r="9" spans="1:8" x14ac:dyDescent="0.3">
      <c r="E9" s="24" t="s">
        <v>108</v>
      </c>
      <c r="H9" s="129" t="s">
        <v>112</v>
      </c>
    </row>
    <row r="10" spans="1:8" x14ac:dyDescent="0.3">
      <c r="E10" s="24" t="s">
        <v>107</v>
      </c>
      <c r="H10" s="130" t="s">
        <v>114</v>
      </c>
    </row>
    <row r="11" spans="1:8" x14ac:dyDescent="0.3">
      <c r="E11" s="24" t="s">
        <v>99</v>
      </c>
    </row>
    <row r="12" spans="1:8" x14ac:dyDescent="0.3">
      <c r="E12" s="24" t="s">
        <v>100</v>
      </c>
    </row>
    <row r="13" spans="1:8" x14ac:dyDescent="0.3">
      <c r="E13" s="24" t="s">
        <v>134</v>
      </c>
    </row>
    <row r="14" spans="1:8" x14ac:dyDescent="0.3">
      <c r="E14" s="24" t="s">
        <v>104</v>
      </c>
    </row>
    <row r="15" spans="1:8" x14ac:dyDescent="0.3">
      <c r="E15" s="24" t="s">
        <v>102</v>
      </c>
    </row>
    <row r="16" spans="1:8" x14ac:dyDescent="0.3">
      <c r="E16" s="24" t="s">
        <v>135</v>
      </c>
    </row>
    <row r="17" spans="5:5" x14ac:dyDescent="0.3">
      <c r="E17" s="24" t="s">
        <v>101</v>
      </c>
    </row>
    <row r="18" spans="5:5" x14ac:dyDescent="0.3">
      <c r="E18" s="24" t="s">
        <v>136</v>
      </c>
    </row>
    <row r="19" spans="5:5" x14ac:dyDescent="0.3">
      <c r="E19" s="24" t="s">
        <v>103</v>
      </c>
    </row>
    <row r="20" spans="5:5" x14ac:dyDescent="0.3">
      <c r="E20" s="24" t="s">
        <v>105</v>
      </c>
    </row>
  </sheetData>
  <sheetProtection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R43"/>
  <sheetViews>
    <sheetView tabSelected="1" workbookViewId="0">
      <selection activeCell="I35" sqref="I35"/>
    </sheetView>
  </sheetViews>
  <sheetFormatPr defaultRowHeight="14.4" x14ac:dyDescent="0.3"/>
  <cols>
    <col min="1" max="1" width="4" style="147" customWidth="1"/>
    <col min="2" max="3" width="2" style="148" customWidth="1"/>
    <col min="4" max="4" width="83.5546875" style="149" customWidth="1"/>
  </cols>
  <sheetData>
    <row r="1" spans="1:18" x14ac:dyDescent="0.3">
      <c r="A1" s="142"/>
      <c r="B1" s="143"/>
      <c r="C1" s="143"/>
      <c r="D1" s="144"/>
      <c r="E1" s="136"/>
      <c r="F1" s="136"/>
      <c r="G1" s="136"/>
      <c r="H1" s="136"/>
      <c r="I1" s="136"/>
      <c r="J1" s="136"/>
      <c r="K1" s="136"/>
      <c r="L1" s="136"/>
      <c r="M1" s="136"/>
      <c r="N1" s="136"/>
      <c r="O1" s="136"/>
      <c r="P1" s="136"/>
      <c r="Q1" s="136"/>
      <c r="R1" s="136"/>
    </row>
    <row r="2" spans="1:18" x14ac:dyDescent="0.3">
      <c r="A2" s="142"/>
      <c r="B2" s="143"/>
      <c r="C2" s="143"/>
      <c r="D2" s="144"/>
      <c r="E2" s="136"/>
      <c r="F2" s="136"/>
      <c r="G2" s="136"/>
      <c r="H2" s="136"/>
      <c r="I2" s="136"/>
      <c r="J2" s="136"/>
      <c r="K2" s="136"/>
      <c r="L2" s="136"/>
      <c r="M2" s="136"/>
      <c r="N2" s="136"/>
      <c r="O2" s="136"/>
      <c r="P2" s="136"/>
      <c r="Q2" s="136"/>
      <c r="R2" s="136"/>
    </row>
    <row r="3" spans="1:18" x14ac:dyDescent="0.3">
      <c r="A3" s="142"/>
      <c r="B3" s="145"/>
      <c r="C3" s="145"/>
      <c r="D3" s="146"/>
      <c r="E3" s="136"/>
      <c r="F3" s="136"/>
      <c r="G3" s="136"/>
      <c r="H3" s="136"/>
      <c r="I3" s="136"/>
      <c r="J3" s="136"/>
      <c r="K3" s="136"/>
      <c r="L3" s="136"/>
      <c r="M3" s="136"/>
      <c r="N3" s="136"/>
      <c r="O3" s="136"/>
      <c r="P3" s="136"/>
      <c r="Q3" s="136"/>
      <c r="R3" s="136"/>
    </row>
    <row r="4" spans="1:18" ht="32.4" customHeight="1" x14ac:dyDescent="0.3">
      <c r="A4" s="142">
        <v>1</v>
      </c>
      <c r="B4" s="239" t="s">
        <v>137</v>
      </c>
      <c r="C4" s="239"/>
      <c r="D4" s="239"/>
      <c r="E4" s="136"/>
      <c r="F4" s="136"/>
      <c r="G4" s="136"/>
      <c r="H4" s="136"/>
      <c r="I4" s="136"/>
      <c r="J4" s="136"/>
      <c r="K4" s="136"/>
      <c r="L4" s="136"/>
      <c r="M4" s="136"/>
      <c r="N4" s="136"/>
      <c r="O4" s="136"/>
      <c r="P4" s="136"/>
      <c r="Q4" s="136"/>
      <c r="R4" s="136"/>
    </row>
    <row r="5" spans="1:18" x14ac:dyDescent="0.3">
      <c r="A5" s="142"/>
      <c r="B5" s="143"/>
      <c r="C5" s="143"/>
      <c r="D5" s="144"/>
      <c r="E5" s="136"/>
      <c r="F5" s="136"/>
      <c r="G5" s="136"/>
      <c r="H5" s="136"/>
      <c r="I5" s="136"/>
      <c r="J5" s="136"/>
      <c r="K5" s="136"/>
      <c r="L5" s="136"/>
      <c r="M5" s="136"/>
      <c r="N5" s="136"/>
      <c r="O5" s="136"/>
      <c r="P5" s="136"/>
      <c r="Q5" s="136"/>
      <c r="R5" s="136"/>
    </row>
    <row r="6" spans="1:18" ht="63.6" customHeight="1" x14ac:dyDescent="0.3">
      <c r="A6" s="142">
        <v>2</v>
      </c>
      <c r="B6" s="239" t="s">
        <v>138</v>
      </c>
      <c r="C6" s="239"/>
      <c r="D6" s="239"/>
      <c r="E6" s="136"/>
      <c r="F6" s="136"/>
      <c r="G6" s="136"/>
      <c r="H6" s="136"/>
      <c r="I6" s="136"/>
      <c r="J6" s="136"/>
      <c r="K6" s="136"/>
      <c r="L6" s="136"/>
      <c r="M6" s="136"/>
      <c r="N6" s="136"/>
      <c r="O6" s="136"/>
      <c r="P6" s="136"/>
      <c r="Q6" s="136"/>
      <c r="R6" s="136"/>
    </row>
    <row r="7" spans="1:18" x14ac:dyDescent="0.3">
      <c r="A7" s="142"/>
      <c r="B7" s="143"/>
      <c r="C7" s="143"/>
      <c r="D7" s="144"/>
      <c r="E7" s="136"/>
      <c r="F7" s="136"/>
      <c r="G7" s="136"/>
      <c r="H7" s="136"/>
      <c r="I7" s="136"/>
      <c r="J7" s="136"/>
      <c r="K7" s="136"/>
      <c r="L7" s="136"/>
      <c r="M7" s="136"/>
      <c r="N7" s="136"/>
      <c r="O7" s="136"/>
      <c r="P7" s="136"/>
      <c r="Q7" s="136"/>
      <c r="R7" s="136"/>
    </row>
    <row r="8" spans="1:18" ht="53.4" customHeight="1" x14ac:dyDescent="0.3">
      <c r="A8" s="142">
        <v>3</v>
      </c>
      <c r="B8" s="239" t="s">
        <v>139</v>
      </c>
      <c r="C8" s="239"/>
      <c r="D8" s="239"/>
      <c r="E8" s="136"/>
      <c r="F8" s="136"/>
      <c r="G8" s="136"/>
      <c r="H8" s="136"/>
      <c r="I8" s="136"/>
      <c r="J8" s="136"/>
      <c r="K8" s="136"/>
      <c r="L8" s="136"/>
      <c r="M8" s="136"/>
      <c r="N8" s="136"/>
      <c r="O8" s="136"/>
      <c r="P8" s="136"/>
      <c r="Q8" s="136"/>
      <c r="R8" s="136"/>
    </row>
    <row r="9" spans="1:18" x14ac:dyDescent="0.3">
      <c r="A9" s="142"/>
      <c r="B9" s="143"/>
      <c r="C9" s="143"/>
      <c r="D9" s="144"/>
      <c r="E9" s="136"/>
      <c r="F9" s="136"/>
      <c r="G9" s="136"/>
      <c r="H9" s="136"/>
      <c r="I9" s="136"/>
      <c r="J9" s="136"/>
      <c r="K9" s="136"/>
      <c r="L9" s="136"/>
      <c r="M9" s="136"/>
      <c r="N9" s="136"/>
      <c r="O9" s="136"/>
      <c r="P9" s="136"/>
      <c r="Q9" s="136"/>
      <c r="R9" s="136"/>
    </row>
    <row r="10" spans="1:18" ht="16.8" customHeight="1" x14ac:dyDescent="0.3">
      <c r="A10" s="142">
        <v>4</v>
      </c>
      <c r="B10" s="239" t="s">
        <v>140</v>
      </c>
      <c r="C10" s="239"/>
      <c r="D10" s="239"/>
      <c r="E10" s="136"/>
      <c r="F10" s="136"/>
      <c r="G10" s="136"/>
      <c r="H10" s="136"/>
      <c r="I10" s="136"/>
      <c r="J10" s="136"/>
      <c r="K10" s="136"/>
      <c r="L10" s="136"/>
      <c r="M10" s="136"/>
      <c r="N10" s="136"/>
      <c r="O10" s="136"/>
      <c r="P10" s="136"/>
      <c r="Q10" s="136"/>
      <c r="R10" s="136"/>
    </row>
    <row r="11" spans="1:18" ht="38.4" customHeight="1" x14ac:dyDescent="0.3">
      <c r="A11" s="142"/>
      <c r="B11" s="143" t="s">
        <v>120</v>
      </c>
      <c r="C11" s="239" t="s">
        <v>141</v>
      </c>
      <c r="D11" s="239"/>
      <c r="E11" s="136"/>
      <c r="F11" s="136"/>
      <c r="G11" s="136"/>
      <c r="H11" s="136"/>
      <c r="I11" s="136"/>
      <c r="J11" s="136"/>
      <c r="K11" s="136"/>
      <c r="L11" s="136"/>
      <c r="M11" s="136"/>
      <c r="N11" s="136"/>
      <c r="O11" s="136"/>
      <c r="P11" s="136"/>
      <c r="Q11" s="136"/>
      <c r="R11" s="136"/>
    </row>
    <row r="12" spans="1:18" ht="33" customHeight="1" x14ac:dyDescent="0.3">
      <c r="A12" s="142"/>
      <c r="B12" s="143" t="s">
        <v>121</v>
      </c>
      <c r="C12" s="239" t="s">
        <v>142</v>
      </c>
      <c r="D12" s="239"/>
      <c r="E12" s="136"/>
      <c r="F12" s="136"/>
      <c r="G12" s="136"/>
      <c r="H12" s="136"/>
      <c r="I12" s="136"/>
      <c r="J12" s="136"/>
      <c r="K12" s="136"/>
      <c r="L12" s="136"/>
      <c r="M12" s="136"/>
      <c r="N12" s="136"/>
      <c r="O12" s="136"/>
      <c r="P12" s="136"/>
      <c r="Q12" s="136"/>
      <c r="R12" s="136"/>
    </row>
    <row r="13" spans="1:18" ht="52.8" customHeight="1" x14ac:dyDescent="0.3">
      <c r="A13" s="142"/>
      <c r="B13" s="143" t="s">
        <v>122</v>
      </c>
      <c r="C13" s="239" t="s">
        <v>143</v>
      </c>
      <c r="D13" s="239"/>
      <c r="E13" s="136"/>
      <c r="F13" s="136"/>
      <c r="G13" s="136"/>
      <c r="H13" s="136"/>
      <c r="I13" s="136"/>
      <c r="J13" s="136"/>
      <c r="K13" s="136"/>
      <c r="L13" s="136"/>
      <c r="M13" s="136"/>
      <c r="N13" s="136"/>
      <c r="O13" s="136"/>
      <c r="P13" s="136"/>
      <c r="Q13" s="136"/>
      <c r="R13" s="136"/>
    </row>
    <row r="14" spans="1:18" ht="21" customHeight="1" x14ac:dyDescent="0.3">
      <c r="A14" s="142"/>
      <c r="B14" s="143" t="s">
        <v>123</v>
      </c>
      <c r="C14" s="239" t="s">
        <v>124</v>
      </c>
      <c r="D14" s="239"/>
      <c r="E14" s="136"/>
      <c r="F14" s="136"/>
      <c r="G14" s="136"/>
      <c r="H14" s="136"/>
      <c r="I14" s="136"/>
      <c r="J14" s="136"/>
      <c r="K14" s="136"/>
      <c r="L14" s="136"/>
      <c r="M14" s="136"/>
      <c r="N14" s="136"/>
      <c r="O14" s="136"/>
      <c r="P14" s="136"/>
      <c r="Q14" s="136"/>
      <c r="R14" s="136"/>
    </row>
    <row r="15" spans="1:18" ht="22.8" customHeight="1" x14ac:dyDescent="0.3">
      <c r="A15" s="142"/>
      <c r="B15" s="143"/>
      <c r="C15" s="143" t="s">
        <v>144</v>
      </c>
      <c r="D15" s="144" t="s">
        <v>145</v>
      </c>
      <c r="E15" s="136"/>
      <c r="F15" s="136"/>
      <c r="G15" s="136"/>
      <c r="H15" s="136"/>
      <c r="I15" s="136"/>
      <c r="J15" s="136"/>
      <c r="K15" s="136"/>
      <c r="L15" s="136"/>
      <c r="M15" s="136"/>
      <c r="N15" s="136"/>
      <c r="O15" s="136"/>
      <c r="P15" s="136"/>
      <c r="Q15" s="136"/>
      <c r="R15" s="136"/>
    </row>
    <row r="16" spans="1:18" ht="34.799999999999997" customHeight="1" x14ac:dyDescent="0.3">
      <c r="A16" s="142"/>
      <c r="B16" s="143" t="s">
        <v>125</v>
      </c>
      <c r="C16" s="240" t="s">
        <v>126</v>
      </c>
      <c r="D16" s="240"/>
      <c r="E16" s="136"/>
      <c r="F16" s="136"/>
      <c r="G16" s="136"/>
      <c r="H16" s="136"/>
      <c r="I16" s="136"/>
      <c r="J16" s="136"/>
      <c r="K16" s="136"/>
      <c r="L16" s="136"/>
      <c r="M16" s="136"/>
      <c r="N16" s="136"/>
      <c r="O16" s="136"/>
      <c r="P16" s="136"/>
      <c r="Q16" s="136"/>
      <c r="R16" s="136"/>
    </row>
    <row r="17" spans="1:18" x14ac:dyDescent="0.3">
      <c r="A17" s="142"/>
      <c r="B17" s="143"/>
      <c r="C17" s="144" t="s">
        <v>144</v>
      </c>
      <c r="D17" s="144" t="s">
        <v>146</v>
      </c>
      <c r="E17" s="136"/>
      <c r="F17" s="136"/>
      <c r="G17" s="136"/>
      <c r="H17" s="136"/>
      <c r="I17" s="136"/>
      <c r="J17" s="136"/>
      <c r="K17" s="136"/>
      <c r="L17" s="136"/>
      <c r="M17" s="136"/>
      <c r="N17" s="136"/>
      <c r="O17" s="136"/>
      <c r="P17" s="136"/>
      <c r="Q17" s="136"/>
      <c r="R17" s="136"/>
    </row>
    <row r="18" spans="1:18" ht="27.6" x14ac:dyDescent="0.3">
      <c r="A18" s="142"/>
      <c r="B18" s="143"/>
      <c r="C18" s="143"/>
      <c r="D18" s="144" t="s">
        <v>147</v>
      </c>
      <c r="E18" s="136"/>
      <c r="F18" s="136"/>
      <c r="G18" s="136"/>
      <c r="H18" s="136"/>
      <c r="I18" s="136"/>
      <c r="J18" s="136"/>
      <c r="K18" s="136"/>
      <c r="L18" s="136"/>
      <c r="M18" s="136"/>
      <c r="N18" s="136"/>
      <c r="O18" s="136"/>
      <c r="P18" s="136"/>
      <c r="Q18" s="136"/>
      <c r="R18" s="136"/>
    </row>
    <row r="19" spans="1:18" x14ac:dyDescent="0.3">
      <c r="A19" s="142"/>
      <c r="B19" s="143"/>
      <c r="C19" s="143"/>
      <c r="D19" s="144"/>
      <c r="E19" s="136"/>
      <c r="F19" s="136"/>
      <c r="G19" s="136"/>
      <c r="H19" s="136"/>
      <c r="I19" s="136"/>
      <c r="J19" s="136"/>
      <c r="K19" s="136"/>
      <c r="L19" s="136"/>
      <c r="M19" s="136"/>
      <c r="N19" s="136"/>
      <c r="O19" s="136"/>
      <c r="P19" s="136"/>
      <c r="Q19" s="136"/>
      <c r="R19" s="136"/>
    </row>
    <row r="20" spans="1:18" x14ac:dyDescent="0.3">
      <c r="A20" s="142">
        <v>5</v>
      </c>
      <c r="B20" s="239" t="s">
        <v>148</v>
      </c>
      <c r="C20" s="239"/>
      <c r="D20" s="239"/>
      <c r="E20" s="136"/>
      <c r="F20" s="136"/>
      <c r="G20" s="136"/>
      <c r="H20" s="136"/>
      <c r="I20" s="136"/>
      <c r="J20" s="136"/>
      <c r="K20" s="136"/>
      <c r="L20" s="136"/>
      <c r="M20" s="136"/>
      <c r="N20" s="136"/>
      <c r="O20" s="136"/>
      <c r="P20" s="136"/>
      <c r="Q20" s="136"/>
      <c r="R20" s="136"/>
    </row>
    <row r="21" spans="1:18" x14ac:dyDescent="0.3">
      <c r="A21" s="142"/>
      <c r="B21" s="143"/>
      <c r="C21" s="143"/>
      <c r="D21" s="144"/>
      <c r="E21" s="136"/>
      <c r="F21" s="136"/>
      <c r="G21" s="136"/>
      <c r="H21" s="136"/>
      <c r="I21" s="136"/>
      <c r="J21" s="136"/>
      <c r="K21" s="136"/>
      <c r="L21" s="136"/>
      <c r="M21" s="136"/>
      <c r="N21" s="136"/>
      <c r="O21" s="136"/>
      <c r="P21" s="136"/>
      <c r="Q21" s="136"/>
      <c r="R21" s="136"/>
    </row>
    <row r="22" spans="1:18" x14ac:dyDescent="0.3">
      <c r="A22" s="142">
        <v>6</v>
      </c>
      <c r="B22" s="239" t="s">
        <v>149</v>
      </c>
      <c r="C22" s="239"/>
      <c r="D22" s="239"/>
      <c r="E22" s="136"/>
      <c r="F22" s="136"/>
      <c r="G22" s="136"/>
      <c r="H22" s="136"/>
      <c r="I22" s="136"/>
      <c r="J22" s="136"/>
      <c r="K22" s="136"/>
      <c r="L22" s="136"/>
      <c r="M22" s="136"/>
      <c r="N22" s="136"/>
      <c r="O22" s="136"/>
      <c r="P22" s="136"/>
      <c r="Q22" s="136"/>
      <c r="R22" s="136"/>
    </row>
    <row r="23" spans="1:18" ht="43.2" customHeight="1" x14ac:dyDescent="0.3">
      <c r="A23" s="142"/>
      <c r="B23" s="143" t="s">
        <v>120</v>
      </c>
      <c r="C23" s="239" t="s">
        <v>150</v>
      </c>
      <c r="D23" s="239"/>
      <c r="E23" s="136"/>
      <c r="F23" s="136"/>
      <c r="G23" s="136"/>
      <c r="H23" s="136"/>
      <c r="I23" s="136"/>
      <c r="J23" s="136"/>
      <c r="K23" s="136"/>
      <c r="L23" s="136"/>
      <c r="M23" s="136"/>
      <c r="N23" s="136"/>
      <c r="O23" s="136"/>
      <c r="P23" s="136"/>
      <c r="Q23" s="136"/>
      <c r="R23" s="136"/>
    </row>
    <row r="24" spans="1:18" ht="28.2" customHeight="1" x14ac:dyDescent="0.3">
      <c r="A24" s="142"/>
      <c r="B24" s="143" t="s">
        <v>121</v>
      </c>
      <c r="C24" s="239" t="s">
        <v>151</v>
      </c>
      <c r="D24" s="239"/>
      <c r="E24" s="136"/>
      <c r="F24" s="136"/>
      <c r="G24" s="136"/>
      <c r="H24" s="136"/>
      <c r="I24" s="136"/>
      <c r="J24" s="136"/>
      <c r="K24" s="136"/>
      <c r="L24" s="136"/>
      <c r="M24" s="136"/>
      <c r="N24" s="136"/>
      <c r="O24" s="136"/>
      <c r="P24" s="136"/>
      <c r="Q24" s="136"/>
      <c r="R24" s="136"/>
    </row>
    <row r="25" spans="1:18" ht="31.8" customHeight="1" x14ac:dyDescent="0.3">
      <c r="A25" s="142"/>
      <c r="B25" s="143" t="s">
        <v>122</v>
      </c>
      <c r="C25" s="239" t="s">
        <v>152</v>
      </c>
      <c r="D25" s="239"/>
      <c r="E25" s="136"/>
      <c r="F25" s="136"/>
      <c r="G25" s="136"/>
      <c r="H25" s="136"/>
      <c r="I25" s="136"/>
      <c r="J25" s="136"/>
      <c r="K25" s="136"/>
      <c r="L25" s="136"/>
      <c r="M25" s="136"/>
      <c r="N25" s="136"/>
      <c r="O25" s="136"/>
      <c r="P25" s="136"/>
      <c r="Q25" s="136"/>
      <c r="R25" s="136"/>
    </row>
    <row r="26" spans="1:18" x14ac:dyDescent="0.3">
      <c r="A26" s="142"/>
      <c r="B26" s="143" t="s">
        <v>123</v>
      </c>
      <c r="C26" s="239" t="s">
        <v>153</v>
      </c>
      <c r="D26" s="239"/>
      <c r="E26" s="136"/>
      <c r="F26" s="136"/>
      <c r="G26" s="136"/>
      <c r="H26" s="136"/>
      <c r="I26" s="136"/>
      <c r="J26" s="136"/>
      <c r="K26" s="136"/>
      <c r="L26" s="136"/>
      <c r="M26" s="136"/>
      <c r="N26" s="136"/>
      <c r="O26" s="136"/>
      <c r="P26" s="136"/>
      <c r="Q26" s="136"/>
      <c r="R26" s="136"/>
    </row>
    <row r="27" spans="1:18" x14ac:dyDescent="0.3">
      <c r="A27" s="142"/>
      <c r="B27" s="143"/>
      <c r="C27" s="143"/>
      <c r="D27" s="144"/>
      <c r="E27" s="136"/>
      <c r="F27" s="136"/>
      <c r="G27" s="136"/>
      <c r="H27" s="136"/>
      <c r="I27" s="136"/>
      <c r="J27" s="136"/>
      <c r="K27" s="136"/>
      <c r="L27" s="136"/>
      <c r="M27" s="136"/>
      <c r="N27" s="136"/>
      <c r="O27" s="136"/>
      <c r="P27" s="136"/>
      <c r="Q27" s="136"/>
      <c r="R27" s="136"/>
    </row>
    <row r="28" spans="1:18" ht="40.799999999999997" customHeight="1" x14ac:dyDescent="0.3">
      <c r="A28" s="142">
        <v>7</v>
      </c>
      <c r="B28" s="239" t="s">
        <v>154</v>
      </c>
      <c r="C28" s="239"/>
      <c r="D28" s="239"/>
      <c r="E28" s="136"/>
      <c r="F28" s="136"/>
      <c r="G28" s="136"/>
      <c r="H28" s="136"/>
      <c r="I28" s="136"/>
      <c r="J28" s="136"/>
      <c r="K28" s="136"/>
      <c r="L28" s="136"/>
      <c r="M28" s="136"/>
      <c r="N28" s="136"/>
      <c r="O28" s="136"/>
      <c r="P28" s="136"/>
      <c r="Q28" s="136"/>
      <c r="R28" s="136"/>
    </row>
    <row r="29" spans="1:18" x14ac:dyDescent="0.3">
      <c r="A29" s="142"/>
      <c r="B29" s="143"/>
      <c r="C29" s="143"/>
      <c r="D29" s="144"/>
      <c r="E29" s="136"/>
      <c r="F29" s="136"/>
      <c r="G29" s="136"/>
      <c r="H29" s="136"/>
      <c r="I29" s="136"/>
      <c r="J29" s="136"/>
      <c r="K29" s="136"/>
      <c r="L29" s="136"/>
      <c r="M29" s="136"/>
      <c r="N29" s="136"/>
      <c r="O29" s="136"/>
      <c r="P29" s="136"/>
      <c r="Q29" s="136"/>
      <c r="R29" s="136"/>
    </row>
    <row r="30" spans="1:18" x14ac:dyDescent="0.3">
      <c r="A30" s="142">
        <v>8</v>
      </c>
      <c r="B30" s="239" t="s">
        <v>155</v>
      </c>
      <c r="C30" s="239"/>
      <c r="D30" s="239"/>
      <c r="E30" s="136"/>
      <c r="F30" s="136"/>
      <c r="G30" s="136"/>
      <c r="H30" s="136"/>
      <c r="I30" s="136"/>
      <c r="J30" s="136"/>
      <c r="K30" s="136"/>
      <c r="L30" s="136"/>
      <c r="M30" s="136"/>
      <c r="N30" s="136"/>
      <c r="O30" s="136"/>
      <c r="P30" s="136"/>
      <c r="Q30" s="136"/>
      <c r="R30" s="136"/>
    </row>
    <row r="31" spans="1:18" ht="34.799999999999997" customHeight="1" x14ac:dyDescent="0.3">
      <c r="A31" s="142"/>
      <c r="B31" s="239" t="s">
        <v>156</v>
      </c>
      <c r="C31" s="239"/>
      <c r="D31" s="239"/>
      <c r="E31" s="136"/>
      <c r="F31" s="136"/>
      <c r="G31" s="136"/>
      <c r="H31" s="136"/>
      <c r="I31" s="136"/>
      <c r="J31" s="136"/>
      <c r="K31" s="136"/>
      <c r="L31" s="136"/>
      <c r="M31" s="136"/>
      <c r="N31" s="136"/>
      <c r="O31" s="136"/>
      <c r="P31" s="136"/>
      <c r="Q31" s="136"/>
      <c r="R31" s="136"/>
    </row>
    <row r="32" spans="1:18" x14ac:dyDescent="0.3">
      <c r="A32" s="142"/>
      <c r="B32" s="143"/>
      <c r="C32" s="143"/>
      <c r="D32" s="144"/>
      <c r="E32" s="136"/>
      <c r="F32" s="136"/>
      <c r="G32" s="136"/>
      <c r="H32" s="136"/>
      <c r="I32" s="136"/>
      <c r="J32" s="136"/>
      <c r="K32" s="136"/>
      <c r="L32" s="136"/>
      <c r="M32" s="136"/>
      <c r="N32" s="136"/>
      <c r="O32" s="136"/>
      <c r="P32" s="136"/>
      <c r="Q32" s="136"/>
      <c r="R32" s="136"/>
    </row>
    <row r="33" spans="1:18" ht="47.4" customHeight="1" x14ac:dyDescent="0.3">
      <c r="A33" s="142">
        <v>9</v>
      </c>
      <c r="B33" s="239" t="s">
        <v>157</v>
      </c>
      <c r="C33" s="239"/>
      <c r="D33" s="239"/>
      <c r="E33" s="136"/>
      <c r="F33" s="136"/>
      <c r="G33" s="136"/>
      <c r="H33" s="136"/>
      <c r="I33" s="136"/>
      <c r="J33" s="136"/>
      <c r="K33" s="136"/>
      <c r="L33" s="136"/>
      <c r="M33" s="136"/>
      <c r="N33" s="136"/>
      <c r="O33" s="136"/>
      <c r="P33" s="136"/>
      <c r="Q33" s="136"/>
      <c r="R33" s="136"/>
    </row>
    <row r="34" spans="1:18" x14ac:dyDescent="0.3">
      <c r="A34" s="142"/>
      <c r="B34" s="143"/>
      <c r="C34" s="143"/>
      <c r="D34" s="144"/>
    </row>
    <row r="35" spans="1:18" ht="47.4" customHeight="1" x14ac:dyDescent="0.3">
      <c r="A35" s="142">
        <v>10</v>
      </c>
      <c r="B35" s="239" t="s">
        <v>162</v>
      </c>
      <c r="C35" s="239"/>
      <c r="D35" s="239"/>
    </row>
    <row r="36" spans="1:18" x14ac:dyDescent="0.3">
      <c r="A36" s="142"/>
      <c r="B36" s="143"/>
      <c r="C36" s="143"/>
      <c r="D36" s="144"/>
    </row>
    <row r="37" spans="1:18" ht="48" customHeight="1" x14ac:dyDescent="0.3">
      <c r="A37" s="142">
        <v>11</v>
      </c>
      <c r="B37" s="239" t="s">
        <v>163</v>
      </c>
      <c r="C37" s="239"/>
      <c r="D37" s="239"/>
    </row>
    <row r="38" spans="1:18" x14ac:dyDescent="0.3">
      <c r="A38" s="142"/>
      <c r="B38" s="143"/>
      <c r="C38" s="143"/>
      <c r="D38" s="144"/>
    </row>
    <row r="39" spans="1:18" x14ac:dyDescent="0.3">
      <c r="A39" s="142"/>
      <c r="B39" s="143"/>
      <c r="C39" s="143"/>
      <c r="D39" s="144"/>
    </row>
    <row r="40" spans="1:18" x14ac:dyDescent="0.3">
      <c r="A40" s="142"/>
      <c r="B40" s="143"/>
      <c r="C40" s="143"/>
      <c r="D40" s="144"/>
    </row>
    <row r="41" spans="1:18" x14ac:dyDescent="0.3">
      <c r="A41" s="142"/>
      <c r="B41" s="143"/>
      <c r="C41" s="143"/>
      <c r="D41" s="144"/>
    </row>
    <row r="42" spans="1:18" x14ac:dyDescent="0.3">
      <c r="A42" s="142"/>
      <c r="B42" s="143"/>
      <c r="C42" s="143"/>
      <c r="D42" s="144"/>
    </row>
    <row r="43" spans="1:18" x14ac:dyDescent="0.3">
      <c r="A43" s="142"/>
      <c r="B43" s="143"/>
      <c r="C43" s="143"/>
      <c r="D43" s="144"/>
    </row>
  </sheetData>
  <mergeCells count="21">
    <mergeCell ref="C13:D13"/>
    <mergeCell ref="B4:D4"/>
    <mergeCell ref="B6:D6"/>
    <mergeCell ref="B8:D8"/>
    <mergeCell ref="B10:D10"/>
    <mergeCell ref="C11:D11"/>
    <mergeCell ref="C12:D12"/>
    <mergeCell ref="C14:D14"/>
    <mergeCell ref="B20:D20"/>
    <mergeCell ref="B22:D22"/>
    <mergeCell ref="C23:D23"/>
    <mergeCell ref="C24:D24"/>
    <mergeCell ref="C16:D16"/>
    <mergeCell ref="B33:D33"/>
    <mergeCell ref="B35:D35"/>
    <mergeCell ref="B37:D37"/>
    <mergeCell ref="C25:D25"/>
    <mergeCell ref="C26:D26"/>
    <mergeCell ref="B28:D28"/>
    <mergeCell ref="B30:D30"/>
    <mergeCell ref="B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Rent Calculation Worksheet</vt:lpstr>
      <vt:lpstr>Income Calculations</vt:lpstr>
      <vt:lpstr>Disability-Medical Allowance</vt:lpstr>
      <vt:lpstr>Lists</vt:lpstr>
      <vt:lpstr>READ FIRST - Instructions</vt:lpstr>
      <vt:lpstr>Income</vt:lpstr>
      <vt:lpstr>Numbers</vt:lpstr>
      <vt:lpstr>PayPeriod</vt:lpstr>
      <vt:lpstr>Person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Shiloh Herrem</dc:creator>
  <cp:lastModifiedBy>leigh</cp:lastModifiedBy>
  <cp:lastPrinted>2016-11-04T16:13:23Z</cp:lastPrinted>
  <dcterms:created xsi:type="dcterms:W3CDTF">2014-03-12T00:39:01Z</dcterms:created>
  <dcterms:modified xsi:type="dcterms:W3CDTF">2019-08-15T15:17:21Z</dcterms:modified>
</cp:coreProperties>
</file>