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Balance of State\CoC Competition\2015\Scoring\"/>
    </mc:Choice>
  </mc:AlternateContent>
  <bookViews>
    <workbookView xWindow="360" yWindow="492" windowWidth="13392" windowHeight="2952" activeTab="1"/>
  </bookViews>
  <sheets>
    <sheet name="Explanation" sheetId="24" r:id="rId1"/>
    <sheet name="Ranking" sheetId="15" r:id="rId2"/>
    <sheet name="Tiebreaker" sheetId="18" r:id="rId3"/>
    <sheet name="Points" sheetId="22" r:id="rId4"/>
    <sheet name="Evaluation" sheetId="21" r:id="rId5"/>
    <sheet name="Data" sheetId="20" r:id="rId6"/>
  </sheets>
  <calcPr calcId="152511"/>
</workbook>
</file>

<file path=xl/calcChain.xml><?xml version="1.0" encoding="utf-8"?>
<calcChain xmlns="http://schemas.openxmlformats.org/spreadsheetml/2006/main">
  <c r="F58" i="15" l="1"/>
  <c r="F49" i="15"/>
  <c r="F39" i="15" l="1"/>
  <c r="I40" i="18" l="1"/>
  <c r="J40" i="18" s="1"/>
  <c r="I36" i="18"/>
  <c r="J36" i="18" s="1"/>
  <c r="J35" i="18"/>
  <c r="I32" i="18"/>
  <c r="J32" i="18" s="1"/>
  <c r="I31" i="18"/>
  <c r="J31" i="18" s="1"/>
  <c r="I30" i="18"/>
  <c r="I26" i="18"/>
  <c r="J26" i="18" s="1"/>
  <c r="J23" i="18"/>
  <c r="I19" i="18"/>
  <c r="J19" i="18" s="1"/>
  <c r="I15" i="18"/>
  <c r="I14" i="18"/>
  <c r="I11" i="18"/>
  <c r="J11" i="18" s="1"/>
  <c r="J6" i="18"/>
  <c r="J5" i="18"/>
  <c r="J15" i="18"/>
  <c r="J14" i="18"/>
  <c r="J38" i="18"/>
  <c r="J37" i="18"/>
  <c r="J30" i="18"/>
  <c r="I33" i="18"/>
  <c r="J33" i="18" s="1"/>
  <c r="H40" i="18"/>
  <c r="H36" i="18"/>
  <c r="H32" i="18"/>
  <c r="H31" i="18"/>
  <c r="H30" i="18"/>
  <c r="H26" i="18"/>
  <c r="H19" i="18"/>
  <c r="H15" i="18"/>
  <c r="H14" i="18"/>
  <c r="H11" i="18"/>
  <c r="H33" i="18"/>
  <c r="D42" i="18"/>
  <c r="AH24" i="21" l="1"/>
  <c r="AH28" i="21" s="1"/>
  <c r="AX36" i="20"/>
  <c r="BF36" i="20"/>
  <c r="BE36" i="20"/>
  <c r="BB36" i="20"/>
  <c r="BA36" i="20"/>
  <c r="AV36" i="20"/>
  <c r="AU36" i="20"/>
  <c r="AS36" i="20"/>
  <c r="AR36" i="20"/>
  <c r="AP36" i="20"/>
  <c r="AO36" i="20"/>
  <c r="AM36" i="20"/>
  <c r="AL36" i="20"/>
  <c r="AK36" i="20"/>
  <c r="AJ36" i="20"/>
  <c r="AI36" i="20"/>
  <c r="AG36" i="20"/>
  <c r="AF36" i="20"/>
  <c r="AD36" i="20"/>
  <c r="Y36" i="20"/>
  <c r="X36" i="20"/>
  <c r="W36" i="20"/>
  <c r="V36" i="20"/>
  <c r="U36" i="20"/>
  <c r="Q36" i="20"/>
  <c r="S22" i="20" l="1"/>
  <c r="T40" i="20" l="1"/>
  <c r="BG41" i="20" l="1"/>
  <c r="BG40" i="20"/>
  <c r="BG39" i="20"/>
  <c r="BG37" i="20"/>
  <c r="BG35" i="20"/>
  <c r="BG34" i="20"/>
  <c r="BG36" i="20" s="1"/>
  <c r="BG32" i="20"/>
  <c r="BG31" i="20"/>
  <c r="BG30" i="20"/>
  <c r="BG29" i="20"/>
  <c r="BG28" i="20"/>
  <c r="BG27" i="20"/>
  <c r="BG26" i="20"/>
  <c r="BG25" i="20"/>
  <c r="BG24" i="20"/>
  <c r="BG23" i="20"/>
  <c r="BG22" i="20"/>
  <c r="BG20" i="20"/>
  <c r="BG19" i="20"/>
  <c r="BG17" i="20"/>
  <c r="BG16" i="20"/>
  <c r="BG14" i="20"/>
  <c r="BG13" i="20"/>
  <c r="BG12" i="20"/>
  <c r="BG11" i="20"/>
  <c r="BG10" i="20"/>
  <c r="BG9" i="20"/>
  <c r="BG8" i="20"/>
  <c r="BG7" i="20"/>
  <c r="BG6" i="20"/>
  <c r="BG5" i="20"/>
  <c r="BG2" i="20"/>
  <c r="BG15" i="20"/>
  <c r="BC41" i="20"/>
  <c r="BC40" i="20"/>
  <c r="BC39" i="20"/>
  <c r="BC37" i="20"/>
  <c r="BC35" i="20"/>
  <c r="BC34" i="20"/>
  <c r="BC36" i="20" s="1"/>
  <c r="BC32" i="20"/>
  <c r="BC31" i="20"/>
  <c r="BC30" i="20"/>
  <c r="BC29" i="20"/>
  <c r="BC28" i="20"/>
  <c r="BC27" i="20"/>
  <c r="BC26" i="20"/>
  <c r="BC25" i="20"/>
  <c r="BC24" i="20"/>
  <c r="BC23" i="20"/>
  <c r="BC22" i="20"/>
  <c r="BC20" i="20"/>
  <c r="BC19" i="20"/>
  <c r="BC17" i="20"/>
  <c r="BC16" i="20"/>
  <c r="BC14" i="20"/>
  <c r="BC13" i="20"/>
  <c r="BC12" i="20"/>
  <c r="BC11" i="20"/>
  <c r="BC10" i="20"/>
  <c r="BC9" i="20"/>
  <c r="BC8" i="20"/>
  <c r="BC7" i="20"/>
  <c r="BC6" i="20"/>
  <c r="BC5" i="20"/>
  <c r="BC2" i="20"/>
  <c r="BC15" i="20"/>
  <c r="AX41" i="20"/>
  <c r="AX40" i="20"/>
  <c r="AX39" i="20"/>
  <c r="AX37" i="20"/>
  <c r="AX35" i="20"/>
  <c r="AX34" i="20"/>
  <c r="AX32" i="20"/>
  <c r="AX31" i="20"/>
  <c r="AX30" i="20"/>
  <c r="AX29" i="20"/>
  <c r="AX28" i="20"/>
  <c r="AX27" i="20"/>
  <c r="AX26" i="20"/>
  <c r="AX25" i="20"/>
  <c r="AX24" i="20"/>
  <c r="AX23" i="20"/>
  <c r="AX22" i="20"/>
  <c r="AX20" i="20"/>
  <c r="AX19" i="20"/>
  <c r="AX17" i="20"/>
  <c r="AX16" i="20"/>
  <c r="AX14" i="20"/>
  <c r="AX13" i="20"/>
  <c r="AX12" i="20"/>
  <c r="AX11" i="20"/>
  <c r="AX10" i="20"/>
  <c r="AX9" i="20"/>
  <c r="AX8" i="20"/>
  <c r="AX7" i="20"/>
  <c r="AX6" i="20"/>
  <c r="AX5" i="20"/>
  <c r="AX2" i="20"/>
  <c r="AX15" i="20"/>
  <c r="AW41" i="20"/>
  <c r="AW40" i="20"/>
  <c r="AW39" i="20"/>
  <c r="AW37" i="20"/>
  <c r="AW35" i="20"/>
  <c r="AW34" i="20"/>
  <c r="AW32" i="20"/>
  <c r="AW31" i="20"/>
  <c r="AW30" i="20"/>
  <c r="AW29" i="20"/>
  <c r="AW28" i="20"/>
  <c r="AW27" i="20"/>
  <c r="AW26" i="20"/>
  <c r="AW25" i="20"/>
  <c r="AW24" i="20"/>
  <c r="AW23" i="20"/>
  <c r="AW22" i="20"/>
  <c r="AW20" i="20"/>
  <c r="AW19" i="20"/>
  <c r="AW17" i="20"/>
  <c r="AW16" i="20"/>
  <c r="AW14" i="20"/>
  <c r="AW13" i="20"/>
  <c r="AW12" i="20"/>
  <c r="AW11" i="20"/>
  <c r="AW10" i="20"/>
  <c r="AW9" i="20"/>
  <c r="AW8" i="20"/>
  <c r="AW7" i="20"/>
  <c r="AW6" i="20"/>
  <c r="AW5" i="20"/>
  <c r="AW2" i="20"/>
  <c r="AW15" i="20"/>
  <c r="AK41" i="20"/>
  <c r="AK40" i="20"/>
  <c r="AK39" i="20"/>
  <c r="AK37" i="20"/>
  <c r="AK35" i="20"/>
  <c r="AK34" i="20"/>
  <c r="AK32" i="20"/>
  <c r="AK31" i="20"/>
  <c r="AK30" i="20"/>
  <c r="AK29" i="20"/>
  <c r="AK28" i="20"/>
  <c r="AK27" i="20"/>
  <c r="AK26" i="20"/>
  <c r="AK25" i="20"/>
  <c r="AK24" i="20"/>
  <c r="AK23" i="20"/>
  <c r="AK22" i="20"/>
  <c r="AK20" i="20"/>
  <c r="AK19" i="20"/>
  <c r="AK17" i="20"/>
  <c r="AK16" i="20"/>
  <c r="AK14" i="20"/>
  <c r="AK13" i="20"/>
  <c r="AK12" i="20"/>
  <c r="AK11" i="20"/>
  <c r="AK10" i="20"/>
  <c r="AK9" i="20"/>
  <c r="AK8" i="20"/>
  <c r="AK7" i="20"/>
  <c r="AK6" i="20"/>
  <c r="AK5" i="20"/>
  <c r="AK2" i="20"/>
  <c r="AK15" i="20"/>
  <c r="AD41" i="20"/>
  <c r="AD40" i="20"/>
  <c r="AD39" i="20"/>
  <c r="AD37" i="20"/>
  <c r="AD35" i="20"/>
  <c r="AD34" i="20"/>
  <c r="AD32" i="20"/>
  <c r="AD31" i="20"/>
  <c r="AD30" i="20"/>
  <c r="AD29" i="20"/>
  <c r="AD28" i="20"/>
  <c r="AD27" i="20"/>
  <c r="AD26" i="20"/>
  <c r="AD25" i="20"/>
  <c r="AD24" i="20"/>
  <c r="AD23" i="20"/>
  <c r="AD20" i="20"/>
  <c r="AD19" i="20"/>
  <c r="AD17" i="20"/>
  <c r="AD16" i="20"/>
  <c r="AD14" i="20"/>
  <c r="AD13" i="20"/>
  <c r="AD12" i="20"/>
  <c r="AD11" i="20"/>
  <c r="AD10" i="20"/>
  <c r="AD9" i="20"/>
  <c r="AD8" i="20"/>
  <c r="AD7" i="20"/>
  <c r="AD6" i="20"/>
  <c r="AD5" i="20"/>
  <c r="AD2" i="20"/>
  <c r="AD15" i="20"/>
  <c r="AW36" i="20" l="1"/>
  <c r="BH41" i="20"/>
  <c r="BH40" i="20"/>
  <c r="BH39" i="20"/>
  <c r="BH37" i="20"/>
  <c r="BH35" i="20"/>
  <c r="BH34" i="20"/>
  <c r="BH32" i="20"/>
  <c r="BH2" i="20"/>
  <c r="BH17" i="20"/>
  <c r="BH16" i="20"/>
  <c r="BH15" i="20"/>
  <c r="BH14" i="20"/>
  <c r="BH13" i="20"/>
  <c r="BH12" i="20"/>
  <c r="BH11" i="20"/>
  <c r="BH10" i="20"/>
  <c r="BH9" i="20"/>
  <c r="BH8" i="20"/>
  <c r="BH7" i="20"/>
  <c r="BH6" i="20"/>
  <c r="BH5" i="20"/>
  <c r="BH20" i="20"/>
  <c r="BH19" i="20"/>
  <c r="BH29" i="20"/>
  <c r="BH28" i="20"/>
  <c r="BH27" i="20"/>
  <c r="BH26" i="20"/>
  <c r="BH25" i="20"/>
  <c r="BH24" i="20"/>
  <c r="BH23" i="20"/>
  <c r="BH22" i="20"/>
  <c r="BH30" i="20"/>
  <c r="BH31" i="20"/>
  <c r="BD41" i="20"/>
  <c r="BD40" i="20"/>
  <c r="BD39" i="20"/>
  <c r="BD37" i="20"/>
  <c r="BD35" i="20"/>
  <c r="BD34" i="20"/>
  <c r="BD32" i="20"/>
  <c r="BD2" i="20"/>
  <c r="BD17" i="20"/>
  <c r="BD16" i="20"/>
  <c r="BD15" i="20"/>
  <c r="BD14" i="20"/>
  <c r="BD13" i="20"/>
  <c r="BD12" i="20"/>
  <c r="BD11" i="20"/>
  <c r="BD10" i="20"/>
  <c r="BD9" i="20"/>
  <c r="BD8" i="20"/>
  <c r="BD7" i="20"/>
  <c r="BD6" i="20"/>
  <c r="BD5" i="20"/>
  <c r="BD20" i="20"/>
  <c r="BD19" i="20"/>
  <c r="BD29" i="20"/>
  <c r="BD28" i="20"/>
  <c r="BD27" i="20"/>
  <c r="BD26" i="20"/>
  <c r="BD25" i="20"/>
  <c r="BD24" i="20"/>
  <c r="BD23" i="20"/>
  <c r="BD22" i="20"/>
  <c r="BD30" i="20"/>
  <c r="BD31" i="20"/>
  <c r="AY41" i="20"/>
  <c r="AY40" i="20"/>
  <c r="AY39" i="20"/>
  <c r="AY37" i="20"/>
  <c r="AY35" i="20"/>
  <c r="AY34" i="20"/>
  <c r="AY32" i="20"/>
  <c r="AY31" i="20"/>
  <c r="AY28" i="20"/>
  <c r="AY27" i="20"/>
  <c r="AY26" i="20"/>
  <c r="AY25" i="20"/>
  <c r="AY24" i="20"/>
  <c r="AY23" i="20"/>
  <c r="AY22" i="20"/>
  <c r="AY20" i="20"/>
  <c r="AY19" i="20"/>
  <c r="AY17" i="20"/>
  <c r="AY16" i="20"/>
  <c r="AY15" i="20"/>
  <c r="AY14" i="20"/>
  <c r="AY13" i="20"/>
  <c r="AY12" i="20"/>
  <c r="AY11" i="20"/>
  <c r="AY10" i="20"/>
  <c r="AY9" i="20"/>
  <c r="AY8" i="20"/>
  <c r="AY7" i="20"/>
  <c r="AY6" i="20"/>
  <c r="AY5" i="20"/>
  <c r="AY2" i="20"/>
  <c r="AY30" i="20"/>
  <c r="AY29" i="20"/>
  <c r="S2" i="20"/>
  <c r="S20" i="20"/>
  <c r="S19" i="20"/>
  <c r="S18" i="20"/>
  <c r="S17" i="20"/>
  <c r="S16" i="20"/>
  <c r="S15" i="20"/>
  <c r="S14" i="20"/>
  <c r="S13" i="20"/>
  <c r="S12" i="20"/>
  <c r="T12" i="20" s="1"/>
  <c r="S11" i="20"/>
  <c r="S10" i="20"/>
  <c r="S9" i="20"/>
  <c r="S8" i="20"/>
  <c r="S7" i="20"/>
  <c r="S6" i="20"/>
  <c r="S5" i="20"/>
  <c r="S41" i="20"/>
  <c r="S40" i="20"/>
  <c r="S39" i="20"/>
  <c r="S37" i="20"/>
  <c r="S35" i="20"/>
  <c r="S34" i="20"/>
  <c r="S36" i="20" s="1"/>
  <c r="T36" i="20" s="1"/>
  <c r="S32" i="20"/>
  <c r="S31" i="20"/>
  <c r="S29" i="20"/>
  <c r="S28" i="20"/>
  <c r="S27" i="20"/>
  <c r="S26" i="20"/>
  <c r="S25" i="20"/>
  <c r="S24" i="20"/>
  <c r="S23" i="20"/>
  <c r="S30" i="20"/>
  <c r="T37" i="20" l="1"/>
  <c r="AM24" i="21" l="1"/>
  <c r="AM28" i="21" s="1"/>
  <c r="AK24" i="21"/>
  <c r="AK28" i="21" s="1"/>
  <c r="AI24" i="21"/>
  <c r="AI28" i="21" s="1"/>
  <c r="E24" i="21"/>
  <c r="E28" i="21" s="1"/>
  <c r="R24" i="21" l="1"/>
  <c r="R28" i="21" s="1"/>
  <c r="J41" i="18" l="1"/>
  <c r="J39" i="18"/>
  <c r="J34" i="18"/>
  <c r="J29" i="18"/>
  <c r="J28" i="18"/>
  <c r="J27" i="18"/>
  <c r="J25" i="18"/>
  <c r="J24" i="18"/>
  <c r="J22" i="18"/>
  <c r="J21" i="18"/>
  <c r="J20" i="18"/>
  <c r="J18" i="18"/>
  <c r="J17" i="18"/>
  <c r="J16" i="18"/>
  <c r="J13" i="18"/>
  <c r="J12" i="18"/>
  <c r="J10" i="18"/>
  <c r="J9" i="18"/>
  <c r="J8" i="18"/>
  <c r="J7" i="18"/>
  <c r="J4" i="18"/>
  <c r="T41" i="20"/>
  <c r="T6" i="20"/>
  <c r="T39" i="20" l="1"/>
  <c r="T7" i="20"/>
  <c r="T2" i="20"/>
  <c r="AN24" i="21" l="1"/>
  <c r="AN28" i="21" s="1"/>
  <c r="AL24" i="21"/>
  <c r="AL28" i="21" s="1"/>
  <c r="AJ24" i="21"/>
  <c r="AJ28" i="21" s="1"/>
  <c r="AG24" i="21"/>
  <c r="AG28" i="21" s="1"/>
  <c r="AF24" i="21"/>
  <c r="AF28" i="21" s="1"/>
  <c r="AE24" i="21"/>
  <c r="AD24" i="21"/>
  <c r="AD28" i="21" s="1"/>
  <c r="AC24" i="21"/>
  <c r="AC28" i="21" s="1"/>
  <c r="AB24" i="21"/>
  <c r="AB28" i="21" s="1"/>
  <c r="AA24" i="21"/>
  <c r="AA28" i="21" s="1"/>
  <c r="Z24" i="21"/>
  <c r="Z28" i="21" s="1"/>
  <c r="Y24" i="21"/>
  <c r="Y28" i="21" s="1"/>
  <c r="X24" i="21"/>
  <c r="X28" i="21" s="1"/>
  <c r="W24" i="21"/>
  <c r="W28" i="21" s="1"/>
  <c r="V24" i="21"/>
  <c r="V28" i="21" s="1"/>
  <c r="U24" i="21"/>
  <c r="U28" i="21" s="1"/>
  <c r="T24" i="21"/>
  <c r="T28" i="21" s="1"/>
  <c r="S24" i="21"/>
  <c r="S28" i="21" s="1"/>
  <c r="Q24" i="21"/>
  <c r="Q28" i="21" s="1"/>
  <c r="P24" i="21"/>
  <c r="P28" i="21" s="1"/>
  <c r="O24" i="21"/>
  <c r="O28" i="21" s="1"/>
  <c r="N24" i="21"/>
  <c r="N28" i="21" s="1"/>
  <c r="M24" i="21"/>
  <c r="M28" i="21" s="1"/>
  <c r="L24" i="21"/>
  <c r="L28" i="21" s="1"/>
  <c r="K24" i="21"/>
  <c r="K28" i="21" s="1"/>
  <c r="J24" i="21"/>
  <c r="J28" i="21" s="1"/>
  <c r="I24" i="21"/>
  <c r="I28" i="21" s="1"/>
  <c r="H24" i="21"/>
  <c r="H28" i="21" s="1"/>
  <c r="G24" i="21"/>
  <c r="G28" i="21" s="1"/>
  <c r="F24" i="21"/>
  <c r="F28" i="21" s="1"/>
  <c r="D24" i="21"/>
  <c r="D28" i="21" s="1"/>
  <c r="C24" i="21"/>
  <c r="T32" i="20" l="1"/>
  <c r="T31" i="20"/>
  <c r="T30" i="20"/>
  <c r="T29" i="20"/>
  <c r="T28" i="20"/>
  <c r="T27" i="20"/>
  <c r="T26" i="20"/>
  <c r="T25" i="20"/>
  <c r="T24" i="20"/>
  <c r="T23" i="20"/>
  <c r="T22" i="20"/>
  <c r="T19" i="20"/>
  <c r="T18" i="20"/>
  <c r="T17" i="20"/>
  <c r="T16" i="20"/>
  <c r="T15" i="20"/>
  <c r="T14" i="20"/>
  <c r="T13" i="20"/>
  <c r="T11" i="20"/>
  <c r="T10" i="20"/>
  <c r="T20" i="20"/>
  <c r="T9" i="20" l="1"/>
  <c r="T8" i="20"/>
  <c r="T5" i="20"/>
</calcChain>
</file>

<file path=xl/comments1.xml><?xml version="1.0" encoding="utf-8"?>
<comments xmlns="http://schemas.openxmlformats.org/spreadsheetml/2006/main">
  <authors>
    <author>Poser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submitted APR 10.5.15
due 9.30.15</t>
        </r>
      </text>
    </comment>
    <comment ref="AM3" authorId="0" shapeId="0">
      <text>
        <r>
          <rPr>
            <b/>
            <sz val="9"/>
            <color indexed="81"/>
            <rFont val="Tahoma"/>
            <family val="2"/>
          </rPr>
          <t>Late (due 8/31, submitted 9/12)</t>
        </r>
      </text>
    </comment>
    <comment ref="AE4" authorId="0" shapeId="0">
      <text>
        <r>
          <rPr>
            <b/>
            <sz val="9"/>
            <color indexed="81"/>
            <rFont val="Tahoma"/>
            <family val="2"/>
          </rPr>
          <t>turned in late</t>
        </r>
      </text>
    </comment>
    <comment ref="Y12" authorId="0" shapeId="0">
      <text>
        <r>
          <rPr>
            <b/>
            <sz val="9"/>
            <color indexed="81"/>
            <rFont val="Tahoma"/>
            <family val="2"/>
          </rPr>
          <t>16% returned
spent = 84% of  grant</t>
        </r>
      </text>
    </comment>
    <comment ref="AH12" authorId="0" shapeId="0">
      <text>
        <r>
          <rPr>
            <b/>
            <sz val="9"/>
            <color indexed="81"/>
            <rFont val="Tahoma"/>
            <family val="2"/>
          </rPr>
          <t>86.87%</t>
        </r>
      </text>
    </comment>
    <comment ref="AM12" authorId="0" shapeId="0">
      <text>
        <r>
          <rPr>
            <b/>
            <sz val="9"/>
            <color indexed="81"/>
            <rFont val="Tahoma"/>
            <family val="2"/>
          </rPr>
          <t>66.8%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67.5%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91.75%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89.3%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92.8%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86.8%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>92.8%</t>
        </r>
      </text>
    </comment>
    <comment ref="R13" authorId="0" shapeId="0">
      <text>
        <r>
          <rPr>
            <b/>
            <sz val="9"/>
            <color indexed="81"/>
            <rFont val="Tahoma"/>
            <charset val="1"/>
          </rPr>
          <t>85.75%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77%</t>
        </r>
      </text>
    </comment>
    <comment ref="Z13" authorId="0" shapeId="0">
      <text>
        <r>
          <rPr>
            <b/>
            <sz val="9"/>
            <color indexed="81"/>
            <rFont val="Tahoma"/>
            <family val="2"/>
          </rPr>
          <t>49.8%</t>
        </r>
      </text>
    </comment>
    <comment ref="AA13" authorId="0" shapeId="0">
      <text>
        <r>
          <rPr>
            <b/>
            <sz val="9"/>
            <color indexed="81"/>
            <rFont val="Tahoma"/>
            <family val="2"/>
          </rPr>
          <t>79%</t>
        </r>
      </text>
    </comment>
    <comment ref="AD13" authorId="0" shapeId="0">
      <text>
        <r>
          <rPr>
            <b/>
            <sz val="9"/>
            <color indexed="81"/>
            <rFont val="Tahoma"/>
            <family val="2"/>
          </rPr>
          <t>91%</t>
        </r>
      </text>
    </comment>
    <comment ref="AE13" authorId="0" shapeId="0">
      <text>
        <r>
          <rPr>
            <b/>
            <sz val="9"/>
            <color indexed="81"/>
            <rFont val="Tahoma"/>
            <family val="2"/>
          </rPr>
          <t>92%</t>
        </r>
      </text>
    </comment>
    <comment ref="AM13" authorId="0" shapeId="0">
      <text>
        <r>
          <rPr>
            <b/>
            <sz val="9"/>
            <color indexed="81"/>
            <rFont val="Tahoma"/>
            <family val="2"/>
          </rPr>
          <t>77%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29% CH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45% CH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>43% CH</t>
        </r>
      </text>
    </comment>
    <comment ref="R15" authorId="0" shapeId="0">
      <text>
        <r>
          <rPr>
            <b/>
            <sz val="9"/>
            <color indexed="81"/>
            <rFont val="Tahoma"/>
            <charset val="1"/>
          </rPr>
          <t>44%</t>
        </r>
      </text>
    </comment>
    <comment ref="Y15" authorId="0" shapeId="0">
      <text>
        <r>
          <rPr>
            <b/>
            <sz val="9"/>
            <color indexed="81"/>
            <rFont val="Tahoma"/>
            <family val="2"/>
          </rPr>
          <t>21% CH</t>
        </r>
      </text>
    </comment>
    <comment ref="AC15" authorId="0" shapeId="0">
      <text>
        <r>
          <rPr>
            <b/>
            <sz val="9"/>
            <color indexed="81"/>
            <rFont val="Tahoma"/>
            <charset val="1"/>
          </rPr>
          <t>40%</t>
        </r>
      </text>
    </comment>
    <comment ref="AD15" authorId="0" shapeId="0">
      <text>
        <r>
          <rPr>
            <b/>
            <sz val="9"/>
            <color indexed="81"/>
            <rFont val="Tahoma"/>
            <family val="2"/>
          </rPr>
          <t>28% CH</t>
        </r>
      </text>
    </comment>
    <comment ref="AE15" authorId="0" shapeId="0">
      <text>
        <r>
          <rPr>
            <b/>
            <sz val="9"/>
            <color indexed="81"/>
            <rFont val="Tahoma"/>
            <family val="2"/>
          </rPr>
          <t>37%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61.5%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47.8%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18.18%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54.9%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73.4%</t>
        </r>
      </text>
    </comment>
    <comment ref="K16" authorId="0" shapeId="0">
      <text>
        <r>
          <rPr>
            <b/>
            <sz val="9"/>
            <color indexed="81"/>
            <rFont val="Tahoma"/>
            <charset val="1"/>
          </rPr>
          <t>13.7%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39%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>19.7%</t>
        </r>
      </text>
    </comment>
    <comment ref="T16" authorId="0" shapeId="0">
      <text>
        <r>
          <rPr>
            <b/>
            <sz val="9"/>
            <color indexed="81"/>
            <rFont val="Tahoma"/>
            <family val="2"/>
          </rPr>
          <t>66.7%</t>
        </r>
      </text>
    </comment>
    <comment ref="W16" authorId="0" shapeId="0">
      <text>
        <r>
          <rPr>
            <b/>
            <sz val="9"/>
            <color indexed="81"/>
            <rFont val="Tahoma"/>
            <family val="2"/>
          </rPr>
          <t>27.6%</t>
        </r>
      </text>
    </comment>
    <comment ref="X16" authorId="0" shapeId="0">
      <text>
        <r>
          <rPr>
            <b/>
            <sz val="9"/>
            <color indexed="81"/>
            <rFont val="Tahoma"/>
            <family val="2"/>
          </rPr>
          <t>43.33%</t>
        </r>
      </text>
    </comment>
    <comment ref="Z16" authorId="0" shapeId="0">
      <text>
        <r>
          <rPr>
            <b/>
            <sz val="9"/>
            <color indexed="81"/>
            <rFont val="Tahoma"/>
            <family val="2"/>
          </rPr>
          <t>30.8%</t>
        </r>
      </text>
    </comment>
    <comment ref="AA16" authorId="0" shapeId="0">
      <text>
        <r>
          <rPr>
            <b/>
            <sz val="9"/>
            <color indexed="81"/>
            <rFont val="Tahoma"/>
            <family val="2"/>
          </rPr>
          <t>30%</t>
        </r>
      </text>
    </comment>
    <comment ref="AG16" authorId="0" shapeId="0">
      <text>
        <r>
          <rPr>
            <b/>
            <sz val="9"/>
            <color indexed="81"/>
            <rFont val="Tahoma"/>
            <family val="2"/>
          </rPr>
          <t>26.1%</t>
        </r>
      </text>
    </comment>
    <comment ref="AL16" authorId="0" shapeId="0">
      <text>
        <r>
          <rPr>
            <b/>
            <sz val="9"/>
            <color indexed="81"/>
            <rFont val="Tahoma"/>
            <family val="2"/>
          </rPr>
          <t>24.14%</t>
        </r>
      </text>
    </comment>
    <comment ref="K17" authorId="0" shapeId="0">
      <text>
        <r>
          <rPr>
            <b/>
            <sz val="9"/>
            <color indexed="81"/>
            <rFont val="Tahoma"/>
            <charset val="1"/>
          </rPr>
          <t>37%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49.2%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>43.7%</t>
        </r>
      </text>
    </comment>
    <comment ref="W17" authorId="0" shapeId="0">
      <text>
        <r>
          <rPr>
            <b/>
            <sz val="9"/>
            <color indexed="81"/>
            <rFont val="Tahoma"/>
            <family val="2"/>
          </rPr>
          <t>30%</t>
        </r>
      </text>
    </comment>
    <comment ref="AB17" authorId="0" shapeId="0">
      <text>
        <r>
          <rPr>
            <b/>
            <sz val="9"/>
            <color indexed="81"/>
            <rFont val="Tahoma"/>
            <family val="2"/>
          </rPr>
          <t>40%</t>
        </r>
      </text>
    </comment>
    <comment ref="AC17" authorId="0" shapeId="0">
      <text>
        <r>
          <rPr>
            <b/>
            <sz val="9"/>
            <color indexed="81"/>
            <rFont val="Tahoma"/>
            <charset val="1"/>
          </rPr>
          <t>50%</t>
        </r>
      </text>
    </comment>
    <comment ref="AN17" authorId="0" shapeId="0">
      <text>
        <r>
          <rPr>
            <b/>
            <sz val="9"/>
            <color indexed="81"/>
            <rFont val="Tahoma"/>
            <family val="2"/>
          </rPr>
          <t>46.2%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55%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64.71%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</rPr>
          <t>78.85%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69.23%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</rPr>
          <t>56.25%</t>
        </r>
      </text>
    </comment>
    <comment ref="Y18" authorId="0" shapeId="0">
      <text>
        <r>
          <rPr>
            <b/>
            <sz val="9"/>
            <color indexed="81"/>
            <rFont val="Tahoma"/>
            <family val="2"/>
          </rPr>
          <t>80.43%</t>
        </r>
      </text>
    </comment>
    <comment ref="AB18" authorId="0" shapeId="0">
      <text>
        <r>
          <rPr>
            <b/>
            <sz val="9"/>
            <color indexed="81"/>
            <rFont val="Tahoma"/>
            <family val="2"/>
          </rPr>
          <t>66.67%</t>
        </r>
      </text>
    </comment>
    <comment ref="AM18" authorId="0" shapeId="0">
      <text>
        <r>
          <rPr>
            <b/>
            <sz val="9"/>
            <color indexed="81"/>
            <rFont val="Tahoma"/>
            <family val="2"/>
          </rPr>
          <t>71.43%</t>
        </r>
      </text>
    </comment>
    <comment ref="AN18" authorId="0" shapeId="0">
      <text>
        <r>
          <rPr>
            <b/>
            <sz val="9"/>
            <color indexed="81"/>
            <rFont val="Tahoma"/>
            <family val="2"/>
          </rPr>
          <t>58.8%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25%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29%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0%</t>
        </r>
      </text>
    </comment>
    <comment ref="K19" authorId="0" shapeId="0">
      <text>
        <r>
          <rPr>
            <b/>
            <sz val="9"/>
            <color indexed="81"/>
            <rFont val="Tahoma"/>
            <charset val="1"/>
          </rPr>
          <t>21%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11%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>17%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24%</t>
        </r>
      </text>
    </comment>
    <comment ref="R19" authorId="0" shapeId="0">
      <text>
        <r>
          <rPr>
            <b/>
            <sz val="9"/>
            <color indexed="81"/>
            <rFont val="Tahoma"/>
            <charset val="1"/>
          </rPr>
          <t>29%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</rPr>
          <t>22%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24%</t>
        </r>
      </text>
    </comment>
    <comment ref="W19" authorId="0" shapeId="0">
      <text>
        <r>
          <rPr>
            <b/>
            <sz val="9"/>
            <color indexed="81"/>
            <rFont val="Tahoma"/>
            <family val="2"/>
          </rPr>
          <t>3%</t>
        </r>
      </text>
    </comment>
    <comment ref="Y19" authorId="0" shapeId="0">
      <text>
        <r>
          <rPr>
            <b/>
            <sz val="9"/>
            <color indexed="81"/>
            <rFont val="Tahoma"/>
            <family val="2"/>
          </rPr>
          <t>7%</t>
        </r>
      </text>
    </comment>
    <comment ref="AB19" authorId="0" shapeId="0">
      <text>
        <r>
          <rPr>
            <b/>
            <sz val="9"/>
            <color indexed="81"/>
            <rFont val="Tahoma"/>
            <family val="2"/>
          </rPr>
          <t>10%</t>
        </r>
      </text>
    </comment>
    <comment ref="AC19" authorId="0" shapeId="0">
      <text>
        <r>
          <rPr>
            <b/>
            <sz val="9"/>
            <color indexed="81"/>
            <rFont val="Tahoma"/>
            <charset val="1"/>
          </rPr>
          <t>0%</t>
        </r>
      </text>
    </comment>
    <comment ref="AD19" authorId="0" shapeId="0">
      <text>
        <r>
          <rPr>
            <b/>
            <sz val="9"/>
            <color indexed="81"/>
            <rFont val="Tahoma"/>
            <family val="2"/>
          </rPr>
          <t>6%</t>
        </r>
      </text>
    </comment>
    <comment ref="AE19" authorId="0" shapeId="0">
      <text>
        <r>
          <rPr>
            <b/>
            <sz val="9"/>
            <color indexed="81"/>
            <rFont val="Tahoma"/>
            <family val="2"/>
          </rPr>
          <t>17%</t>
        </r>
      </text>
    </comment>
    <comment ref="AF19" authorId="0" shapeId="0">
      <text>
        <r>
          <rPr>
            <b/>
            <sz val="9"/>
            <color indexed="81"/>
            <rFont val="Tahoma"/>
            <family val="2"/>
          </rPr>
          <t>0%</t>
        </r>
      </text>
    </comment>
    <comment ref="AM19" authorId="0" shapeId="0">
      <text>
        <r>
          <rPr>
            <b/>
            <sz val="9"/>
            <color indexed="81"/>
            <rFont val="Tahoma"/>
            <family val="2"/>
          </rPr>
          <t>28%</t>
        </r>
      </text>
    </comment>
    <comment ref="AN19" authorId="0" shapeId="0">
      <text>
        <r>
          <rPr>
            <b/>
            <sz val="9"/>
            <color indexed="81"/>
            <rFont val="Tahoma"/>
            <family val="2"/>
          </rPr>
          <t>23%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42%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22%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20%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16%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25%</t>
        </r>
      </text>
    </comment>
    <comment ref="K20" authorId="0" shapeId="0">
      <text>
        <r>
          <rPr>
            <b/>
            <sz val="9"/>
            <color indexed="81"/>
            <rFont val="Tahoma"/>
            <charset val="1"/>
          </rPr>
          <t>4%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17%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44%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47%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6%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</rPr>
          <t>30%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>29%</t>
        </r>
      </text>
    </comment>
    <comment ref="R20" authorId="0" shapeId="0">
      <text>
        <r>
          <rPr>
            <b/>
            <sz val="9"/>
            <color indexed="81"/>
            <rFont val="Tahoma"/>
            <charset val="1"/>
          </rPr>
          <t>14%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>11%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>5%</t>
        </r>
      </text>
    </comment>
    <comment ref="W20" authorId="0" shapeId="0">
      <text>
        <r>
          <rPr>
            <b/>
            <sz val="9"/>
            <color indexed="81"/>
            <rFont val="Tahoma"/>
            <family val="2"/>
          </rPr>
          <t>1%</t>
        </r>
      </text>
    </comment>
    <comment ref="X20" authorId="0" shapeId="0">
      <text>
        <r>
          <rPr>
            <b/>
            <sz val="9"/>
            <color indexed="81"/>
            <rFont val="Tahoma"/>
            <family val="2"/>
          </rPr>
          <t>26%</t>
        </r>
      </text>
    </comment>
    <comment ref="Y20" authorId="0" shapeId="0">
      <text>
        <r>
          <rPr>
            <b/>
            <sz val="9"/>
            <color indexed="81"/>
            <rFont val="Tahoma"/>
            <family val="2"/>
          </rPr>
          <t>44%</t>
        </r>
      </text>
    </comment>
    <comment ref="Z20" authorId="0" shapeId="0">
      <text>
        <r>
          <rPr>
            <b/>
            <sz val="9"/>
            <color indexed="81"/>
            <rFont val="Tahoma"/>
            <family val="2"/>
          </rPr>
          <t>8%</t>
        </r>
      </text>
    </comment>
    <comment ref="AA20" authorId="0" shapeId="0">
      <text>
        <r>
          <rPr>
            <b/>
            <sz val="9"/>
            <color indexed="81"/>
            <rFont val="Tahoma"/>
            <family val="2"/>
          </rPr>
          <t>16%</t>
        </r>
      </text>
    </comment>
    <comment ref="AB20" authorId="0" shapeId="0">
      <text>
        <r>
          <rPr>
            <b/>
            <sz val="9"/>
            <color indexed="81"/>
            <rFont val="Tahoma"/>
            <family val="2"/>
          </rPr>
          <t>40%</t>
        </r>
      </text>
    </comment>
    <comment ref="AD20" authorId="0" shapeId="0">
      <text>
        <r>
          <rPr>
            <b/>
            <sz val="9"/>
            <color indexed="81"/>
            <rFont val="Tahoma"/>
            <family val="2"/>
          </rPr>
          <t>38%</t>
        </r>
      </text>
    </comment>
    <comment ref="AE20" authorId="0" shapeId="0">
      <text>
        <r>
          <rPr>
            <b/>
            <sz val="9"/>
            <color indexed="81"/>
            <rFont val="Tahoma"/>
            <family val="2"/>
          </rPr>
          <t>24%</t>
        </r>
      </text>
    </comment>
    <comment ref="AG20" authorId="0" shapeId="0">
      <text>
        <r>
          <rPr>
            <b/>
            <sz val="9"/>
            <color indexed="81"/>
            <rFont val="Tahoma"/>
            <family val="2"/>
          </rPr>
          <t>27%</t>
        </r>
      </text>
    </comment>
    <comment ref="AL20" authorId="0" shapeId="0">
      <text>
        <r>
          <rPr>
            <b/>
            <sz val="9"/>
            <color indexed="81"/>
            <rFont val="Tahoma"/>
            <family val="2"/>
          </rPr>
          <t>7.14%</t>
        </r>
      </text>
    </comment>
    <comment ref="AM20" authorId="0" shapeId="0">
      <text>
        <r>
          <rPr>
            <b/>
            <sz val="9"/>
            <color indexed="81"/>
            <rFont val="Tahoma"/>
            <family val="2"/>
          </rPr>
          <t>17%</t>
        </r>
      </text>
    </comment>
    <comment ref="AN20" authorId="0" shapeId="0">
      <text>
        <r>
          <rPr>
            <b/>
            <sz val="9"/>
            <color indexed="81"/>
            <rFont val="Tahoma"/>
            <family val="2"/>
          </rPr>
          <t>15%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14 points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20 points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23 points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17 points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20 points</t>
        </r>
      </text>
    </comment>
    <comment ref="K22" authorId="0" shapeId="0">
      <text>
        <r>
          <rPr>
            <b/>
            <sz val="9"/>
            <color indexed="81"/>
            <rFont val="Tahoma"/>
            <charset val="1"/>
          </rPr>
          <t>10 points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11 points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>26 points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40 points</t>
        </r>
      </text>
    </comment>
    <comment ref="P22" authorId="0" shapeId="0">
      <text>
        <r>
          <rPr>
            <b/>
            <sz val="9"/>
            <color indexed="81"/>
            <rFont val="Tahoma"/>
            <family val="2"/>
          </rPr>
          <t>11 points</t>
        </r>
      </text>
    </comment>
    <comment ref="R22" authorId="0" shapeId="0">
      <text>
        <r>
          <rPr>
            <b/>
            <sz val="9"/>
            <color indexed="81"/>
            <rFont val="Tahoma"/>
            <charset val="1"/>
          </rPr>
          <t>42 points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</rPr>
          <t>40 points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39 points</t>
        </r>
      </text>
    </comment>
    <comment ref="W22" authorId="0" shapeId="0">
      <text>
        <r>
          <rPr>
            <b/>
            <sz val="9"/>
            <color indexed="81"/>
            <rFont val="Tahoma"/>
            <family val="2"/>
          </rPr>
          <t>15 points</t>
        </r>
      </text>
    </comment>
    <comment ref="X22" authorId="0" shapeId="0">
      <text>
        <r>
          <rPr>
            <b/>
            <sz val="9"/>
            <color indexed="81"/>
            <rFont val="Tahoma"/>
            <family val="2"/>
          </rPr>
          <t>24 points</t>
        </r>
      </text>
    </comment>
    <comment ref="Y22" authorId="0" shapeId="0">
      <text>
        <r>
          <rPr>
            <b/>
            <sz val="9"/>
            <color indexed="81"/>
            <rFont val="Tahoma"/>
            <family val="2"/>
          </rPr>
          <t>41 points</t>
        </r>
      </text>
    </comment>
    <comment ref="Z22" authorId="0" shapeId="0">
      <text>
        <r>
          <rPr>
            <b/>
            <sz val="9"/>
            <color indexed="81"/>
            <rFont val="Tahoma"/>
            <family val="2"/>
          </rPr>
          <t>18 points</t>
        </r>
      </text>
    </comment>
    <comment ref="AA22" authorId="0" shapeId="0">
      <text>
        <r>
          <rPr>
            <b/>
            <sz val="9"/>
            <color indexed="81"/>
            <rFont val="Tahoma"/>
            <family val="2"/>
          </rPr>
          <t>13 points</t>
        </r>
      </text>
    </comment>
    <comment ref="AB22" authorId="0" shapeId="0">
      <text>
        <r>
          <rPr>
            <b/>
            <sz val="9"/>
            <color indexed="81"/>
            <rFont val="Tahoma"/>
            <family val="2"/>
          </rPr>
          <t>45 points</t>
        </r>
      </text>
    </comment>
    <comment ref="AC22" authorId="0" shapeId="0">
      <text>
        <r>
          <rPr>
            <b/>
            <sz val="9"/>
            <color indexed="81"/>
            <rFont val="Tahoma"/>
            <charset val="1"/>
          </rPr>
          <t>40 points</t>
        </r>
      </text>
    </comment>
    <comment ref="AD22" authorId="0" shapeId="0">
      <text>
        <r>
          <rPr>
            <b/>
            <sz val="9"/>
            <color indexed="81"/>
            <rFont val="Tahoma"/>
            <family val="2"/>
          </rPr>
          <t>45 points</t>
        </r>
      </text>
    </comment>
    <comment ref="AE22" authorId="0" shapeId="0">
      <text>
        <r>
          <rPr>
            <b/>
            <sz val="9"/>
            <color indexed="81"/>
            <rFont val="Tahoma"/>
            <family val="2"/>
          </rPr>
          <t>45 points</t>
        </r>
      </text>
    </comment>
    <comment ref="AG22" authorId="0" shapeId="0">
      <text>
        <r>
          <rPr>
            <b/>
            <sz val="9"/>
            <color indexed="81"/>
            <rFont val="Tahoma"/>
            <family val="2"/>
          </rPr>
          <t>16 points</t>
        </r>
      </text>
    </comment>
    <comment ref="AL22" authorId="0" shapeId="0">
      <text>
        <r>
          <rPr>
            <b/>
            <sz val="9"/>
            <color indexed="81"/>
            <rFont val="Tahoma"/>
            <family val="2"/>
          </rPr>
          <t>12 points</t>
        </r>
      </text>
    </comment>
    <comment ref="AN22" authorId="0" shapeId="0">
      <text>
        <r>
          <rPr>
            <b/>
            <sz val="9"/>
            <color indexed="81"/>
            <rFont val="Tahoma"/>
            <family val="2"/>
          </rPr>
          <t>27 points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6%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8.99%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7.95%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10.34%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33.33%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8.57%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14.81%</t>
        </r>
      </text>
    </comment>
    <comment ref="P23" authorId="0" shapeId="0">
      <text>
        <r>
          <rPr>
            <b/>
            <sz val="9"/>
            <color indexed="81"/>
            <rFont val="Tahoma"/>
            <family val="2"/>
          </rPr>
          <t>6.25%</t>
        </r>
      </text>
    </comment>
    <comment ref="Q23" authorId="0" shapeId="0">
      <text>
        <r>
          <rPr>
            <b/>
            <sz val="9"/>
            <color indexed="81"/>
            <rFont val="Tahoma"/>
            <family val="2"/>
          </rPr>
          <t>37.14%</t>
        </r>
      </text>
    </comment>
    <comment ref="R23" authorId="0" shapeId="0">
      <text>
        <r>
          <rPr>
            <b/>
            <sz val="9"/>
            <color indexed="81"/>
            <rFont val="Tahoma"/>
            <charset val="1"/>
          </rPr>
          <t>18.18%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7.55%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31.82%</t>
        </r>
      </text>
    </comment>
    <comment ref="X23" authorId="0" shapeId="0">
      <text>
        <r>
          <rPr>
            <b/>
            <sz val="9"/>
            <color indexed="81"/>
            <rFont val="Tahoma"/>
            <family val="2"/>
          </rPr>
          <t>16.67%</t>
        </r>
      </text>
    </comment>
    <comment ref="Y23" authorId="0" shapeId="0">
      <text>
        <r>
          <rPr>
            <b/>
            <sz val="9"/>
            <color indexed="81"/>
            <rFont val="Tahoma"/>
            <family val="2"/>
          </rPr>
          <t>11.76%</t>
        </r>
      </text>
    </comment>
    <comment ref="Z23" authorId="0" shapeId="0">
      <text>
        <r>
          <rPr>
            <b/>
            <sz val="9"/>
            <color indexed="81"/>
            <rFont val="Tahoma"/>
            <family val="2"/>
          </rPr>
          <t>20.59%</t>
        </r>
      </text>
    </comment>
    <comment ref="AA23" authorId="0" shapeId="0">
      <text>
        <r>
          <rPr>
            <b/>
            <sz val="9"/>
            <color indexed="81"/>
            <rFont val="Tahoma"/>
            <family val="2"/>
          </rPr>
          <t>7.69%</t>
        </r>
      </text>
    </comment>
    <comment ref="AD23" authorId="0" shapeId="0">
      <text>
        <r>
          <rPr>
            <b/>
            <sz val="9"/>
            <color indexed="81"/>
            <rFont val="Tahoma"/>
            <family val="2"/>
          </rPr>
          <t>11.54%</t>
        </r>
      </text>
    </comment>
    <comment ref="AE23" authorId="0" shapeId="0">
      <text>
        <r>
          <rPr>
            <b/>
            <sz val="9"/>
            <color indexed="81"/>
            <rFont val="Tahoma"/>
            <family val="2"/>
          </rPr>
          <t>17.65%</t>
        </r>
      </text>
    </comment>
    <comment ref="AL23" authorId="0" shapeId="0">
      <text>
        <r>
          <rPr>
            <b/>
            <sz val="9"/>
            <color indexed="81"/>
            <rFont val="Tahoma"/>
            <family val="2"/>
          </rPr>
          <t>23.53%</t>
        </r>
      </text>
    </comment>
    <comment ref="AN23" authorId="0" shapeId="0">
      <text>
        <r>
          <rPr>
            <b/>
            <sz val="9"/>
            <color indexed="81"/>
            <rFont val="Tahoma"/>
            <family val="2"/>
          </rPr>
          <t>10.26%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PIT non-part: -10
Agency only
PIT data late:  -15
Continua</t>
        </r>
      </text>
    </comment>
    <comment ref="AP26" authorId="0" shapeId="0">
      <text>
        <r>
          <rPr>
            <b/>
            <sz val="9"/>
            <color indexed="81"/>
            <rFont val="Tahoma"/>
            <family val="2"/>
          </rPr>
          <t>PIT non-part: -10
Agency only
PIT data late:  -15
Continua</t>
        </r>
      </text>
    </comment>
  </commentList>
</comments>
</file>

<file path=xl/comments2.xml><?xml version="1.0" encoding="utf-8"?>
<comments xmlns="http://schemas.openxmlformats.org/spreadsheetml/2006/main">
  <authors>
    <author>Poser</author>
  </authors>
  <commentList>
    <comment ref="O1" authorId="0" shapeId="0">
      <text>
        <r>
          <rPr>
            <b/>
            <sz val="9"/>
            <color indexed="81"/>
            <rFont val="Tahoma"/>
            <family val="2"/>
          </rPr>
          <t>Deadline: 10.28.15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Deadline: 10.20.15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 xml:space="preserve">PSH: </t>
        </r>
        <r>
          <rPr>
            <sz val="9"/>
            <color indexed="81"/>
            <rFont val="Tahoma"/>
            <family val="2"/>
          </rPr>
          <t xml:space="preserve">add AL + AK divided by AL + AM
Others:  AK divided by AM
</t>
        </r>
      </text>
    </comment>
    <comment ref="U11" authorId="0" shapeId="0">
      <text>
        <r>
          <rPr>
            <sz val="9"/>
            <color indexed="81"/>
            <rFont val="Tahoma"/>
            <family val="2"/>
          </rPr>
          <t>Non-DV: 45
DV: 4
Total = 49</t>
        </r>
      </text>
    </comment>
    <comment ref="V11" authorId="0" shapeId="0">
      <text>
        <r>
          <rPr>
            <sz val="9"/>
            <color indexed="81"/>
            <rFont val="Tahoma"/>
            <family val="2"/>
          </rPr>
          <t>Non-DV: 66
DV: 9
Total = 75</t>
        </r>
      </text>
    </comment>
    <comment ref="W11" authorId="0" shapeId="0">
      <text>
        <r>
          <rPr>
            <sz val="9"/>
            <color indexed="81"/>
            <rFont val="Tahoma"/>
            <family val="2"/>
          </rPr>
          <t>Non-DV: 124
DV: 9
Total = 133</t>
        </r>
      </text>
    </comment>
    <comment ref="X11" authorId="0" shapeId="0">
      <text>
        <r>
          <rPr>
            <sz val="9"/>
            <color indexed="81"/>
            <rFont val="Tahoma"/>
            <family val="2"/>
          </rPr>
          <t>Non-DV: 55
DV: 3 adult + 1 unacc. Youth = 4
Total = 59</t>
        </r>
      </text>
    </comment>
    <comment ref="Y11" authorId="0" shapeId="0">
      <text>
        <r>
          <rPr>
            <sz val="9"/>
            <color indexed="81"/>
            <rFont val="Tahoma"/>
            <family val="2"/>
          </rPr>
          <t>Non-DV: 55
DV: 4
Total = 59</t>
        </r>
      </text>
    </comment>
    <comment ref="Z11" authorId="0" shapeId="0">
      <text>
        <r>
          <rPr>
            <sz val="9"/>
            <color indexed="81"/>
            <rFont val="Tahoma"/>
            <family val="2"/>
          </rPr>
          <t>Non-DV: 96
DV: 100
Total = 196</t>
        </r>
      </text>
    </comment>
    <comment ref="AA11" authorId="0" shapeId="0">
      <text>
        <r>
          <rPr>
            <sz val="9"/>
            <color indexed="81"/>
            <rFont val="Tahoma"/>
            <family val="2"/>
          </rPr>
          <t xml:space="preserve">Non-DV: 85
DV: 100
Total = 185
</t>
        </r>
      </text>
    </comment>
    <comment ref="AB11" authorId="0" shapeId="0">
      <text>
        <r>
          <rPr>
            <sz val="9"/>
            <color indexed="81"/>
            <rFont val="Tahoma"/>
            <family val="2"/>
          </rPr>
          <t xml:space="preserve">Non-DV: 93
DV: 100
Total = 193
</t>
        </r>
      </text>
    </comment>
    <comment ref="AC11" authorId="0" shapeId="0">
      <text>
        <r>
          <rPr>
            <sz val="9"/>
            <color indexed="81"/>
            <rFont val="Tahoma"/>
            <family val="2"/>
          </rPr>
          <t xml:space="preserve">Non-DV: 93
DV: 100
Total = 193
</t>
        </r>
      </text>
    </comment>
    <comment ref="AI11" authorId="0" shapeId="0">
      <text>
        <r>
          <rPr>
            <sz val="9"/>
            <color indexed="81"/>
            <rFont val="Tahoma"/>
            <family val="2"/>
          </rPr>
          <t>Non-DV: 44
DV: 3
Total = 47</t>
        </r>
      </text>
    </comment>
    <comment ref="AJ11" authorId="0" shapeId="0">
      <text>
        <r>
          <rPr>
            <sz val="9"/>
            <color indexed="81"/>
            <rFont val="Tahoma"/>
            <family val="2"/>
          </rPr>
          <t xml:space="preserve">Non-DV: 1
DV: 0
Total = 1
</t>
        </r>
      </text>
    </comment>
    <comment ref="AM11" authorId="0" shapeId="0">
      <text>
        <r>
          <rPr>
            <sz val="9"/>
            <color indexed="81"/>
            <rFont val="Tahoma"/>
            <family val="2"/>
          </rPr>
          <t>Non-DV: 55
DV: 4
Total = 59</t>
        </r>
      </text>
    </comment>
    <comment ref="AO11" authorId="0" shapeId="0">
      <text>
        <r>
          <rPr>
            <sz val="9"/>
            <color indexed="81"/>
            <rFont val="Tahoma"/>
            <family val="2"/>
          </rPr>
          <t xml:space="preserve">Non-DV: 20
DV: 2
Total = 22
</t>
        </r>
      </text>
    </comment>
    <comment ref="AP11" authorId="0" shapeId="0">
      <text>
        <r>
          <rPr>
            <sz val="9"/>
            <color indexed="81"/>
            <rFont val="Tahoma"/>
            <family val="2"/>
          </rPr>
          <t xml:space="preserve">Non-DV: 55
DV: 3
Total = 58
</t>
        </r>
      </text>
    </comment>
    <comment ref="AQ11" authorId="0" shapeId="0">
      <text>
        <r>
          <rPr>
            <sz val="9"/>
            <color indexed="81"/>
            <rFont val="Tahoma"/>
            <family val="2"/>
          </rPr>
          <t>22/58 = 37.9%</t>
        </r>
      </text>
    </comment>
    <comment ref="AR11" authorId="0" shapeId="0">
      <text>
        <r>
          <rPr>
            <sz val="9"/>
            <color indexed="81"/>
            <rFont val="Tahoma"/>
            <family val="2"/>
          </rPr>
          <t>Non-DV: 8
DV: 2
Total = 10</t>
        </r>
      </text>
    </comment>
    <comment ref="AS11" authorId="0" shapeId="0">
      <text>
        <r>
          <rPr>
            <sz val="9"/>
            <color indexed="81"/>
            <rFont val="Tahoma"/>
            <family val="2"/>
          </rPr>
          <t xml:space="preserve">Non-DV: 55
DV: 3
Total = 58
</t>
        </r>
      </text>
    </comment>
    <comment ref="AT11" authorId="0" shapeId="0">
      <text>
        <r>
          <rPr>
            <sz val="9"/>
            <color indexed="81"/>
            <rFont val="Tahoma"/>
            <family val="2"/>
          </rPr>
          <t>10/58 = 17.2%</t>
        </r>
      </text>
    </comment>
    <comment ref="AU11" authorId="0" shapeId="0">
      <text>
        <r>
          <rPr>
            <sz val="9"/>
            <color indexed="81"/>
            <rFont val="Tahoma"/>
            <family val="2"/>
          </rPr>
          <t>Non-DV: 19
DV: 1
Total = 20</t>
        </r>
      </text>
    </comment>
    <comment ref="AV11" authorId="0" shapeId="0">
      <text>
        <r>
          <rPr>
            <sz val="9"/>
            <color indexed="81"/>
            <rFont val="Tahoma"/>
            <family val="2"/>
          </rPr>
          <t xml:space="preserve">Non-DV: 25
DV: 2
Total = 27
</t>
        </r>
      </text>
    </comment>
    <comment ref="AX11" authorId="0" shapeId="0">
      <text>
        <r>
          <rPr>
            <sz val="9"/>
            <color indexed="81"/>
            <rFont val="Tahoma"/>
            <family val="2"/>
          </rPr>
          <t xml:space="preserve">Non-DV: 28
DV: 31
Total = 59
</t>
        </r>
      </text>
    </comment>
    <comment ref="BA11" authorId="0" shapeId="0">
      <text>
        <r>
          <rPr>
            <sz val="9"/>
            <color indexed="81"/>
            <rFont val="Tahoma"/>
            <family val="2"/>
          </rPr>
          <t>Non-DV: 6
DV: 1
Total = 7</t>
        </r>
      </text>
    </comment>
    <comment ref="BB11" authorId="0" shapeId="0">
      <text>
        <r>
          <rPr>
            <sz val="9"/>
            <color indexed="81"/>
            <rFont val="Tahoma"/>
            <family val="2"/>
          </rPr>
          <t xml:space="preserve">Non-DV: 14
DV: 2
Total = 16
</t>
        </r>
      </text>
    </comment>
    <comment ref="BE11" authorId="0" shapeId="0">
      <text>
        <r>
          <rPr>
            <sz val="9"/>
            <color indexed="81"/>
            <rFont val="Tahoma"/>
            <family val="2"/>
          </rPr>
          <t xml:space="preserve">Non-DV: 16
DV: 4
Total = 20
</t>
        </r>
      </text>
    </comment>
    <comment ref="BF11" authorId="0" shapeId="0">
      <text>
        <r>
          <rPr>
            <sz val="9"/>
            <color indexed="81"/>
            <rFont val="Tahoma"/>
            <family val="2"/>
          </rPr>
          <t xml:space="preserve">Non-DV: 9
DV: 0
Total = 9
</t>
        </r>
      </text>
    </comment>
    <comment ref="G30" authorId="0" shapeId="0">
      <text>
        <r>
          <rPr>
            <sz val="9"/>
            <color indexed="81"/>
            <rFont val="Tahoma"/>
            <family val="2"/>
          </rPr>
          <t>error in original submission. Corrected and resubmitted 9.3.15</t>
        </r>
      </text>
    </comment>
    <comment ref="Z36" authorId="0" shapeId="0">
      <text>
        <r>
          <rPr>
            <b/>
            <sz val="9"/>
            <color indexed="81"/>
            <rFont val="Tahoma"/>
            <family val="2"/>
          </rPr>
          <t>100 + 50 = 150 divided by 2 = 75%</t>
        </r>
      </text>
    </comment>
    <comment ref="AA36" authorId="0" shapeId="0">
      <text>
        <r>
          <rPr>
            <b/>
            <sz val="9"/>
            <color indexed="81"/>
            <rFont val="Tahoma"/>
            <family val="2"/>
          </rPr>
          <t>100 + 50 = 150 divided by 2 = 75%</t>
        </r>
      </text>
    </comment>
    <comment ref="AB36" authorId="0" shapeId="0">
      <text>
        <r>
          <rPr>
            <b/>
            <sz val="9"/>
            <color indexed="81"/>
            <rFont val="Tahoma"/>
            <family val="2"/>
          </rPr>
          <t>100 + 50 = 150 divided by 2 = 75%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6" authorId="0" shapeId="0">
      <text>
        <r>
          <rPr>
            <b/>
            <sz val="9"/>
            <color indexed="81"/>
            <rFont val="Tahoma"/>
            <family val="2"/>
          </rPr>
          <t>100 + 50 = 150 divided by 2 = 75%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9" authorId="0" shapeId="0">
      <text>
        <r>
          <rPr>
            <sz val="9"/>
            <color indexed="81"/>
            <rFont val="Tahoma"/>
            <family val="2"/>
          </rPr>
          <t>non-DV:  13
DV: 15
Total = 28</t>
        </r>
      </text>
    </comment>
    <comment ref="V39" authorId="0" shapeId="0">
      <text>
        <r>
          <rPr>
            <sz val="9"/>
            <color indexed="81"/>
            <rFont val="Tahoma"/>
            <family val="2"/>
          </rPr>
          <t>non-DV:  26
DV: 28
Total = 54</t>
        </r>
      </text>
    </comment>
    <comment ref="W39" authorId="0" shapeId="0">
      <text>
        <r>
          <rPr>
            <sz val="9"/>
            <color indexed="81"/>
            <rFont val="Tahoma"/>
            <family val="2"/>
          </rPr>
          <t>non-DV:  42
DV: 45
Total = 87</t>
        </r>
      </text>
    </comment>
    <comment ref="X39" authorId="0" shapeId="0">
      <text>
        <r>
          <rPr>
            <sz val="9"/>
            <color indexed="81"/>
            <rFont val="Tahoma"/>
            <family val="2"/>
          </rPr>
          <t>non-DV:  14
DV: 15
Total = 29</t>
        </r>
      </text>
    </comment>
    <comment ref="Y39" authorId="0" shapeId="0">
      <text>
        <r>
          <rPr>
            <sz val="9"/>
            <color indexed="81"/>
            <rFont val="Tahoma"/>
            <family val="2"/>
          </rPr>
          <t>non-DV:  22
DV: 21
Total = 43</t>
        </r>
      </text>
    </comment>
    <comment ref="Z39" authorId="0" shapeId="0">
      <text>
        <r>
          <rPr>
            <sz val="9"/>
            <color indexed="81"/>
            <rFont val="Tahoma"/>
            <family val="2"/>
          </rPr>
          <t>non-DV:  89%
DV: 100%
Total = 189%</t>
        </r>
      </text>
    </comment>
    <comment ref="AA39" authorId="0" shapeId="0">
      <text>
        <r>
          <rPr>
            <sz val="9"/>
            <color indexed="81"/>
            <rFont val="Tahoma"/>
            <family val="2"/>
          </rPr>
          <t>non-DV:  100%
DV: 90%
Total = 190%</t>
        </r>
      </text>
    </comment>
    <comment ref="AB39" authorId="0" shapeId="0">
      <text>
        <r>
          <rPr>
            <sz val="9"/>
            <color indexed="81"/>
            <rFont val="Tahoma"/>
            <family val="2"/>
          </rPr>
          <t xml:space="preserve">non-DV:  100%
DV: 100%
Total = 200%
</t>
        </r>
      </text>
    </comment>
    <comment ref="AC39" authorId="0" shapeId="0">
      <text>
        <r>
          <rPr>
            <sz val="9"/>
            <color indexed="81"/>
            <rFont val="Tahoma"/>
            <family val="2"/>
          </rPr>
          <t>non-DV:  100%
DV: 100%
Total = 200%</t>
        </r>
      </text>
    </comment>
    <comment ref="AD39" authorId="0" shapeId="0">
      <text>
        <r>
          <rPr>
            <sz val="9"/>
            <color indexed="81"/>
            <rFont val="Tahoma"/>
            <family val="2"/>
          </rPr>
          <t xml:space="preserve">non-DV:  389%
DV: 390%
Total = 779%
</t>
        </r>
      </text>
    </comment>
    <comment ref="AE39" authorId="0" shapeId="0">
      <text>
        <r>
          <rPr>
            <sz val="9"/>
            <color indexed="81"/>
            <rFont val="Tahoma"/>
            <family val="2"/>
          </rPr>
          <t>779 divided by 8 = 97.4%</t>
        </r>
      </text>
    </comment>
    <comment ref="AG39" authorId="0" shapeId="0">
      <text>
        <r>
          <rPr>
            <sz val="9"/>
            <color indexed="81"/>
            <rFont val="Tahoma"/>
            <family val="2"/>
          </rPr>
          <t>38 x 42 clients in non-DV program.
DV exempt from this category</t>
        </r>
      </text>
    </comment>
    <comment ref="AI39" authorId="0" shapeId="0">
      <text>
        <r>
          <rPr>
            <sz val="9"/>
            <color indexed="81"/>
            <rFont val="Tahoma"/>
            <family val="2"/>
          </rPr>
          <t>non-DV:  14/22
DV: 21/21
Total = 35/43</t>
        </r>
      </text>
    </comment>
    <comment ref="AM39" authorId="0" shapeId="0">
      <text>
        <r>
          <rPr>
            <sz val="9"/>
            <color indexed="81"/>
            <rFont val="Tahoma"/>
            <family val="2"/>
          </rPr>
          <t>non-DV:  22
DV: 21
Total = 43</t>
        </r>
      </text>
    </comment>
    <comment ref="AO39" authorId="0" shapeId="0">
      <text>
        <r>
          <rPr>
            <sz val="9"/>
            <color indexed="81"/>
            <rFont val="Tahoma"/>
            <family val="2"/>
          </rPr>
          <t xml:space="preserve">non-DV:  3/13
DV: 6/15
Total = 9/28
</t>
        </r>
      </text>
    </comment>
    <comment ref="AR39" authorId="0" shapeId="0">
      <text>
        <r>
          <rPr>
            <sz val="9"/>
            <color indexed="81"/>
            <rFont val="Tahoma"/>
            <family val="2"/>
          </rPr>
          <t>non-DV:  2/13
DV: 0/15
Total = 2/28</t>
        </r>
      </text>
    </comment>
    <comment ref="AU39" authorId="0" shapeId="0">
      <text>
        <r>
          <rPr>
            <sz val="9"/>
            <color indexed="81"/>
            <rFont val="Tahoma"/>
            <family val="2"/>
          </rPr>
          <t>non-DV:  6/6
DV: 7/7
Total = 13/13</t>
        </r>
      </text>
    </comment>
    <comment ref="AV39" authorId="0" shapeId="0">
      <text>
        <r>
          <rPr>
            <sz val="9"/>
            <color indexed="81"/>
            <rFont val="Tahoma"/>
            <family val="2"/>
          </rPr>
          <t>non-DV:  7/8
DV: 7/8
Total = 14/16</t>
        </r>
      </text>
    </comment>
    <comment ref="AX39" authorId="0" shapeId="0">
      <text>
        <r>
          <rPr>
            <sz val="9"/>
            <color indexed="81"/>
            <rFont val="Tahoma"/>
            <family val="2"/>
          </rPr>
          <t xml:space="preserve">non-DV:  14
DV: 15
Total = 29
</t>
        </r>
      </text>
    </comment>
    <comment ref="BA39" authorId="0" shapeId="0">
      <text>
        <r>
          <rPr>
            <sz val="9"/>
            <color indexed="81"/>
            <rFont val="Tahoma"/>
            <family val="2"/>
          </rPr>
          <t xml:space="preserve">non-DV:  2/6
DV: 3/7
Total = 5/13
</t>
        </r>
      </text>
    </comment>
    <comment ref="BB39" authorId="0" shapeId="0">
      <text>
        <r>
          <rPr>
            <sz val="9"/>
            <color indexed="81"/>
            <rFont val="Tahoma"/>
            <family val="2"/>
          </rPr>
          <t xml:space="preserve">non-DV:  0/8
DV: 2/8
Total = 2/16
</t>
        </r>
      </text>
    </comment>
    <comment ref="BE39" authorId="0" shapeId="0">
      <text>
        <r>
          <rPr>
            <sz val="9"/>
            <color indexed="81"/>
            <rFont val="Tahoma"/>
            <family val="2"/>
          </rPr>
          <t>non-DV:  8
DV: 15
Total = 23</t>
        </r>
      </text>
    </comment>
    <comment ref="BF39" authorId="0" shapeId="0">
      <text>
        <r>
          <rPr>
            <sz val="9"/>
            <color indexed="81"/>
            <rFont val="Tahoma"/>
            <family val="2"/>
          </rPr>
          <t xml:space="preserve">non-DV:  1
DV: 0
Total = 1
</t>
        </r>
      </text>
    </comment>
  </commentList>
</comments>
</file>

<file path=xl/sharedStrings.xml><?xml version="1.0" encoding="utf-8"?>
<sst xmlns="http://schemas.openxmlformats.org/spreadsheetml/2006/main" count="1221" uniqueCount="428">
  <si>
    <t>Program Name</t>
  </si>
  <si>
    <t>Type</t>
  </si>
  <si>
    <t>Agency</t>
  </si>
  <si>
    <t>ADVOCAP, Inc.</t>
  </si>
  <si>
    <t>SSO</t>
  </si>
  <si>
    <t>TH</t>
  </si>
  <si>
    <t>ADVOCAP Fond du Lac TH Program</t>
  </si>
  <si>
    <t>Applicant Info</t>
  </si>
  <si>
    <t xml:space="preserve">CACSCW </t>
  </si>
  <si>
    <t>PH</t>
  </si>
  <si>
    <t>Couleecap</t>
  </si>
  <si>
    <t>Transitional Housing</t>
  </si>
  <si>
    <t>CAP Services</t>
  </si>
  <si>
    <t>Transitional Living Program</t>
  </si>
  <si>
    <t>SH</t>
  </si>
  <si>
    <t>Homeless Youth Project</t>
  </si>
  <si>
    <t>Legal Action</t>
  </si>
  <si>
    <t>NWCSA</t>
  </si>
  <si>
    <t>ABC Transitional Housing</t>
  </si>
  <si>
    <t>Richard's Place</t>
  </si>
  <si>
    <t>Brown County TH</t>
  </si>
  <si>
    <t>City of Appleton</t>
  </si>
  <si>
    <t>S+C</t>
  </si>
  <si>
    <t>Rock County S+C</t>
  </si>
  <si>
    <t>NCCAP</t>
  </si>
  <si>
    <t>Central Wisconsin (CWCAC)</t>
  </si>
  <si>
    <t>Western Dairyland EOC</t>
  </si>
  <si>
    <t>Jefferson County Transitional Housing</t>
  </si>
  <si>
    <t>PLUS Women</t>
  </si>
  <si>
    <t>PLUS Men</t>
  </si>
  <si>
    <t>West Central Wisconsin CAA</t>
  </si>
  <si>
    <t>Families in Transition Supportive Housing</t>
  </si>
  <si>
    <t>New Hope Permanent Supportive Housing</t>
  </si>
  <si>
    <t>Project Chance Transitional Housing</t>
  </si>
  <si>
    <t>Lakeshore CAP</t>
  </si>
  <si>
    <t>Hebron House of  Hospitality</t>
  </si>
  <si>
    <t>Jeremy House Safe Haven</t>
  </si>
  <si>
    <t>Kenosha Human Development Service</t>
  </si>
  <si>
    <t>KYF Supportive Housing Program</t>
  </si>
  <si>
    <t>Civil Legal Services</t>
  </si>
  <si>
    <t>Walworth County Housing Authority</t>
  </si>
  <si>
    <t>Hartwell Street Apartments</t>
  </si>
  <si>
    <t>Wireworks Permanent Supportive Housing</t>
  </si>
  <si>
    <t>Women &amp; Children Horizons</t>
  </si>
  <si>
    <t>Richard's Place I SHP TH</t>
  </si>
  <si>
    <t>Richard's Place II PH</t>
  </si>
  <si>
    <t>Family Services of NE WI</t>
  </si>
  <si>
    <t>Fox Cities Housing Coalition TH</t>
  </si>
  <si>
    <t>Forward Service Corporation</t>
  </si>
  <si>
    <t>New Homeless Continuum 2011</t>
  </si>
  <si>
    <t>Community Action Inc. (CAI) of Rock/Walworth</t>
  </si>
  <si>
    <t>State of Wisconsin</t>
  </si>
  <si>
    <t xml:space="preserve">The Big Ten </t>
  </si>
  <si>
    <t>80-89%</t>
  </si>
  <si>
    <t>70-79%</t>
  </si>
  <si>
    <t>Total Award $</t>
  </si>
  <si>
    <t>Av. # people served</t>
  </si>
  <si>
    <t># HH served</t>
  </si>
  <si>
    <t>HMIS</t>
  </si>
  <si>
    <t>Wisconsin HMIS Project Renewal</t>
  </si>
  <si>
    <t>Housing Partnership</t>
  </si>
  <si>
    <t>Program</t>
  </si>
  <si>
    <t>Rank</t>
  </si>
  <si>
    <t>Total</t>
  </si>
  <si>
    <t>PSH</t>
  </si>
  <si>
    <t>NEWCAP</t>
  </si>
  <si>
    <t>KHDS</t>
  </si>
  <si>
    <t>ADVOCAP</t>
  </si>
  <si>
    <t>Permanent Supportive Housing</t>
  </si>
  <si>
    <t>SHP-Housing First Project</t>
  </si>
  <si>
    <t>Housing First</t>
  </si>
  <si>
    <t>It takes a Village</t>
  </si>
  <si>
    <t>CWCAC</t>
  </si>
  <si>
    <t>Fond du Lac TH</t>
  </si>
  <si>
    <t>CAI</t>
  </si>
  <si>
    <t>The Salvation Army of St. Croix</t>
  </si>
  <si>
    <t>Tier 2</t>
  </si>
  <si>
    <t>West CAP</t>
  </si>
  <si>
    <t>RRH</t>
  </si>
  <si>
    <t xml:space="preserve">Rock-Walworth Transitional Living Program </t>
  </si>
  <si>
    <t>Couleecap Transitional Housing (1) + DV</t>
  </si>
  <si>
    <t>Transitional Living Program (1) + DV</t>
  </si>
  <si>
    <t>Cost Per Successful Outcome</t>
  </si>
  <si>
    <t>Data Completeness</t>
  </si>
  <si>
    <t>Board Request</t>
  </si>
  <si>
    <t>&lt;9%</t>
  </si>
  <si>
    <t>&lt;19%</t>
  </si>
  <si>
    <t>&lt;44%</t>
  </si>
  <si>
    <t>Institute for Community Alliances</t>
  </si>
  <si>
    <t>Total Clients</t>
  </si>
  <si>
    <t>Total Adults</t>
  </si>
  <si>
    <t>Leavers</t>
  </si>
  <si>
    <t>How late?</t>
  </si>
  <si>
    <t>Total Spent</t>
  </si>
  <si>
    <t>% of Grant Returned</t>
  </si>
  <si>
    <t>HUD APR Deadline</t>
  </si>
  <si>
    <t>Unit Ut. Total</t>
  </si>
  <si>
    <t>Total M/Dk</t>
  </si>
  <si>
    <t>DC %</t>
  </si>
  <si>
    <t>Proj. App.</t>
  </si>
  <si>
    <t>If PSH, stayers</t>
  </si>
  <si>
    <t>Total to PH</t>
  </si>
  <si>
    <t>Housing Stability %</t>
  </si>
  <si>
    <t># left for PH (&gt;90)</t>
  </si>
  <si>
    <t># left for PH (&lt;90)</t>
  </si>
  <si>
    <t>Total Increase Earned Income</t>
  </si>
  <si>
    <t>Total possible</t>
  </si>
  <si>
    <t>% of Increase Earned Income</t>
  </si>
  <si>
    <t>Total Increase other income</t>
  </si>
  <si>
    <t>% of increased other income</t>
  </si>
  <si>
    <t>M.B. Leavers - Total have</t>
  </si>
  <si>
    <t>M.B. Stayers - Total have</t>
  </si>
  <si>
    <t>M.B. Total Possible</t>
  </si>
  <si>
    <t>M.B. %</t>
  </si>
  <si>
    <t>CAI - Rock/Walworth</t>
  </si>
  <si>
    <t>ICA</t>
  </si>
  <si>
    <t>YWCA Coulee</t>
  </si>
  <si>
    <t>Unit Ut. Jan.</t>
  </si>
  <si>
    <t>Unit Ut. April</t>
  </si>
  <si>
    <t>Unit Ut. July</t>
  </si>
  <si>
    <t>Unit Ut. Oct.</t>
  </si>
  <si>
    <t>Fond du Lac TH Program</t>
  </si>
  <si>
    <t>Jefferson County TH</t>
  </si>
  <si>
    <t>Project Chance TH</t>
  </si>
  <si>
    <t>Wireworks PSH</t>
  </si>
  <si>
    <t>Couleecap TH + DV</t>
  </si>
  <si>
    <t>New Hope PSH</t>
  </si>
  <si>
    <t>I SHP TH</t>
  </si>
  <si>
    <t>II PH</t>
  </si>
  <si>
    <t>Transitional Living Program + DV</t>
  </si>
  <si>
    <t>ESNAPS APR Sub. Date</t>
  </si>
  <si>
    <t>n/a</t>
  </si>
  <si>
    <t>Total Award $ in APR Used</t>
  </si>
  <si>
    <t>Unit Ut. Av.</t>
  </si>
  <si>
    <t>CACSCW</t>
  </si>
  <si>
    <t>9.24.14</t>
  </si>
  <si>
    <t>TLP</t>
  </si>
  <si>
    <t>Jefferson TH</t>
  </si>
  <si>
    <t>Proj. Chance TH</t>
  </si>
  <si>
    <t>Fox Cities TH</t>
  </si>
  <si>
    <t>WW PSH</t>
  </si>
  <si>
    <t>Coulee</t>
  </si>
  <si>
    <t>R-W TLP</t>
  </si>
  <si>
    <t>CTH</t>
  </si>
  <si>
    <t>Housing First PSH</t>
  </si>
  <si>
    <t>Family Services</t>
  </si>
  <si>
    <t>Brown TH</t>
  </si>
  <si>
    <t>FSC</t>
  </si>
  <si>
    <t>Hebron</t>
  </si>
  <si>
    <t>Housing Partner</t>
  </si>
  <si>
    <t>NHC TH</t>
  </si>
  <si>
    <t>Safe Haven</t>
  </si>
  <si>
    <t>ITAV PSH</t>
  </si>
  <si>
    <t>HYP TH</t>
  </si>
  <si>
    <t>KYF TH</t>
  </si>
  <si>
    <t>Lakeshore</t>
  </si>
  <si>
    <t>Civil Legal SSO</t>
  </si>
  <si>
    <t>Big Ten TH</t>
  </si>
  <si>
    <t>ABC TH</t>
  </si>
  <si>
    <t>Richard Place</t>
  </si>
  <si>
    <t>State WI</t>
  </si>
  <si>
    <t>TSA</t>
  </si>
  <si>
    <t>Walworth</t>
  </si>
  <si>
    <t>WD</t>
  </si>
  <si>
    <t>W &amp; C</t>
  </si>
  <si>
    <t>YWCA</t>
  </si>
  <si>
    <t>Unit Utilization</t>
  </si>
  <si>
    <t>TOTAL Earned</t>
  </si>
  <si>
    <t>TOTAL Possible</t>
  </si>
  <si>
    <t>City of App.</t>
  </si>
  <si>
    <t>PENALTY POINTS</t>
  </si>
  <si>
    <t>80 - 89%</t>
  </si>
  <si>
    <t>70 - 79%</t>
  </si>
  <si>
    <t>&lt;69%</t>
  </si>
  <si>
    <t>0 - 1%</t>
  </si>
  <si>
    <t>1.1 - 2%</t>
  </si>
  <si>
    <t>3.1 - 4%</t>
  </si>
  <si>
    <t>&gt;4.1%</t>
  </si>
  <si>
    <t>&gt;90%</t>
  </si>
  <si>
    <t>HUD: HS (PSH)</t>
  </si>
  <si>
    <t>HUD: HS (other)</t>
  </si>
  <si>
    <t>&gt;75%</t>
  </si>
  <si>
    <t>65-74%</t>
  </si>
  <si>
    <t>55-64%</t>
  </si>
  <si>
    <t>&lt;54%</t>
  </si>
  <si>
    <t>HUD: Earned Income</t>
  </si>
  <si>
    <t>HUD: Other Income</t>
  </si>
  <si>
    <t>HUD: Main. Ben.</t>
  </si>
  <si>
    <t>&gt;30%</t>
  </si>
  <si>
    <t>20-29%</t>
  </si>
  <si>
    <t>10-19%</t>
  </si>
  <si>
    <t>&gt;54%</t>
  </si>
  <si>
    <t>35-53%</t>
  </si>
  <si>
    <t>20-34%</t>
  </si>
  <si>
    <t>&gt;65%</t>
  </si>
  <si>
    <t>56-64%</t>
  </si>
  <si>
    <t>45-55%</t>
  </si>
  <si>
    <t>Maximum Possible Points</t>
  </si>
  <si>
    <t>Project Points Exceptions</t>
  </si>
  <si>
    <t>West CAP TH</t>
  </si>
  <si>
    <t>CAP (DV)</t>
  </si>
  <si>
    <t>W &amp; C (DV)</t>
  </si>
  <si>
    <t>less than full pts.</t>
  </si>
  <si>
    <t>Percentage Score</t>
  </si>
  <si>
    <t>Unit Utilization (5)</t>
  </si>
  <si>
    <t>Cost Per Suc. Out</t>
  </si>
  <si>
    <t>10.3.14</t>
  </si>
  <si>
    <t>Voluntary Reallocation of Funds</t>
  </si>
  <si>
    <t>YWCA of the Coulee Region</t>
  </si>
  <si>
    <t>Tier 1 Total</t>
  </si>
  <si>
    <t>Total Earned  minus Penaty</t>
  </si>
  <si>
    <t>Winnebagoland PSH</t>
  </si>
  <si>
    <t>Tier 2 Total</t>
  </si>
  <si>
    <t>new</t>
  </si>
  <si>
    <t xml:space="preserve">Youth &amp;  Family </t>
  </si>
  <si>
    <t>Washington PSH</t>
  </si>
  <si>
    <t>Operating Year (FY2015)</t>
  </si>
  <si>
    <t>Alt. APR (2014)</t>
  </si>
  <si>
    <t>Alt. APR (2014) deadline</t>
  </si>
  <si>
    <t>7.1.14 - 6.30.15</t>
  </si>
  <si>
    <t>9.30.15</t>
  </si>
  <si>
    <t>5.1.14 - 4.30.15</t>
  </si>
  <si>
    <t>8.1.14 - 7.31.15</t>
  </si>
  <si>
    <t>10.1.14 - 9.30.15</t>
  </si>
  <si>
    <t>1.1.14- 12.31.14</t>
  </si>
  <si>
    <t>9.1.14 - 8.31.15</t>
  </si>
  <si>
    <t>12.31.15</t>
  </si>
  <si>
    <t>11.30.15</t>
  </si>
  <si>
    <t>4.1.14 - 3.31.15</t>
  </si>
  <si>
    <t>6.30.15</t>
  </si>
  <si>
    <t>7.31.15</t>
  </si>
  <si>
    <t>10.31.15</t>
  </si>
  <si>
    <t>3.31.15</t>
  </si>
  <si>
    <t>6.1.14 - 5.31.15</t>
  </si>
  <si>
    <t>8.31.15</t>
  </si>
  <si>
    <t>3.1.14 - 2.29.15</t>
  </si>
  <si>
    <t>5.31.15</t>
  </si>
  <si>
    <t>11.1.14- 10.31.15</t>
  </si>
  <si>
    <t>1.31.16</t>
  </si>
  <si>
    <t>Wisconsin Balance of State Continuum of Care Board Scoring Tool (FY2015)</t>
  </si>
  <si>
    <t>2015-6 GIW ($$)</t>
  </si>
  <si>
    <t>ADVOCAP TH</t>
  </si>
  <si>
    <t>PSH, SPC</t>
  </si>
  <si>
    <t>APR (Esnaps)</t>
  </si>
  <si>
    <t>Part 1: Timeliness</t>
  </si>
  <si>
    <t>QAPR1 (2015)</t>
  </si>
  <si>
    <t>QAPR2 (2015)</t>
  </si>
  <si>
    <t>QAPR3 (2014)</t>
  </si>
  <si>
    <t>QAPR4 (2014)</t>
  </si>
  <si>
    <t>Jan. 2015 PIT</t>
  </si>
  <si>
    <t>July 2015 PIT</t>
  </si>
  <si>
    <t>Part 2:  Program Req.</t>
  </si>
  <si>
    <t>&lt;59%</t>
  </si>
  <si>
    <t>90 - 100%</t>
  </si>
  <si>
    <t>60 - 69%</t>
  </si>
  <si>
    <t>Effective Use Fed. Funds</t>
  </si>
  <si>
    <t>96 - 100%</t>
  </si>
  <si>
    <t>90 - 95%</t>
  </si>
  <si>
    <t>2.1 - 3%</t>
  </si>
  <si>
    <t>Part 3:  HUD Performance Measures</t>
  </si>
  <si>
    <t>Adults with Disabilities</t>
  </si>
  <si>
    <t>Shelter/Street</t>
  </si>
  <si>
    <t>Part 4: Population (%)</t>
  </si>
  <si>
    <t>Chronic Homeless</t>
  </si>
  <si>
    <t>10 - 24%</t>
  </si>
  <si>
    <t>25 - 49%</t>
  </si>
  <si>
    <t>50 - 74%</t>
  </si>
  <si>
    <t>75%+</t>
  </si>
  <si>
    <t>Part 5:  Risk Adjustment Score</t>
  </si>
  <si>
    <t>75 - 100%</t>
  </si>
  <si>
    <t>&lt;24%</t>
  </si>
  <si>
    <t>49-65 pts.</t>
  </si>
  <si>
    <t>32-48 pts.</t>
  </si>
  <si>
    <t>16-31 pts.</t>
  </si>
  <si>
    <t>0-15 pts.</t>
  </si>
  <si>
    <t>Part 6: Reoccurrence Score</t>
  </si>
  <si>
    <t>0 - 5%</t>
  </si>
  <si>
    <t>5.1 - 10%</t>
  </si>
  <si>
    <t>10.1 - 15%</t>
  </si>
  <si>
    <t>15.1 - 20%</t>
  </si>
  <si>
    <t>&gt; 20.1%</t>
  </si>
  <si>
    <t>Agency non-participation</t>
  </si>
  <si>
    <t>(-10) pts.</t>
  </si>
  <si>
    <t>Continua late data submission</t>
  </si>
  <si>
    <t>(-15) pts.</t>
  </si>
  <si>
    <t>Y &amp; F</t>
  </si>
  <si>
    <t>Part 1</t>
  </si>
  <si>
    <t>APR on time (0)</t>
  </si>
  <si>
    <t>QAPR #1 on time (0)</t>
  </si>
  <si>
    <t>QAPR #3 on time (0)</t>
  </si>
  <si>
    <t>QAPR #2 on time (0)</t>
  </si>
  <si>
    <t>QAPR #4 on time (0)</t>
  </si>
  <si>
    <t>Board Request (0)</t>
  </si>
  <si>
    <t>Project App. on time (0)</t>
  </si>
  <si>
    <t>July PIT on time (0)</t>
  </si>
  <si>
    <t>Part 2</t>
  </si>
  <si>
    <t>Use of $ (5)</t>
  </si>
  <si>
    <t>Data Complete (5)</t>
  </si>
  <si>
    <t>Part 4</t>
  </si>
  <si>
    <t>Housing Stability (5)</t>
  </si>
  <si>
    <t>Increase Earned Income (5)</t>
  </si>
  <si>
    <t>Increased Other Income (5)</t>
  </si>
  <si>
    <t>Mainstream Benefits (5)</t>
  </si>
  <si>
    <t>CH (4)</t>
  </si>
  <si>
    <t>Adult Dis (4)</t>
  </si>
  <si>
    <t>Sh/Pl (4)</t>
  </si>
  <si>
    <t>Part 3</t>
  </si>
  <si>
    <t>Part 5</t>
  </si>
  <si>
    <t>Risk Adjust (10)</t>
  </si>
  <si>
    <t>Part 6</t>
  </si>
  <si>
    <t>Reocc (5)</t>
  </si>
  <si>
    <t>NA</t>
  </si>
  <si>
    <t>10.1.13 - 9.30.14</t>
  </si>
  <si>
    <t>9.1.13 - 8.31.14</t>
  </si>
  <si>
    <t>11.1.13 - 10.31.14</t>
  </si>
  <si>
    <t>12.31.14</t>
  </si>
  <si>
    <t>11.30.14</t>
  </si>
  <si>
    <t>1.31.15</t>
  </si>
  <si>
    <t>Unspent Funds</t>
  </si>
  <si>
    <t>Q#1 2015</t>
  </si>
  <si>
    <t>Q#2 2015</t>
  </si>
  <si>
    <t>Q#3 2014</t>
  </si>
  <si>
    <t>Q#4 2014</t>
  </si>
  <si>
    <t>% CH</t>
  </si>
  <si>
    <t>Total # adults w/dis.</t>
  </si>
  <si>
    <t># Adults w/Dis. (leavers)</t>
  </si>
  <si>
    <t># Adults w/Dis. (Stayers)</t>
  </si>
  <si>
    <t>% of Adults w/dis.</t>
  </si>
  <si>
    <t># in Shelter</t>
  </si>
  <si>
    <t># in PNMHH</t>
  </si>
  <si>
    <t>Total #</t>
  </si>
  <si>
    <t>% Shelter or PNM</t>
  </si>
  <si>
    <t>High Risk (pts)</t>
  </si>
  <si>
    <t xml:space="preserve">Positive </t>
  </si>
  <si>
    <t>Negative</t>
  </si>
  <si>
    <t>Reocurr. %</t>
  </si>
  <si>
    <t>yes</t>
  </si>
  <si>
    <t>NO</t>
  </si>
  <si>
    <t>High Risk Rank</t>
  </si>
  <si>
    <t>Jan PIT on time (0)</t>
  </si>
  <si>
    <t>6.28.15</t>
  </si>
  <si>
    <t>1.29.15</t>
  </si>
  <si>
    <t>12.22.14</t>
  </si>
  <si>
    <t>Total possible fields (38 x W)</t>
  </si>
  <si>
    <t>7.30.15</t>
  </si>
  <si>
    <t>5.13.15</t>
  </si>
  <si>
    <t>5.21.15</t>
  </si>
  <si>
    <t>1.30.15</t>
  </si>
  <si>
    <t>2.6.15</t>
  </si>
  <si>
    <t>12.18.14</t>
  </si>
  <si>
    <t>7.7.15</t>
  </si>
  <si>
    <t>I SHP</t>
  </si>
  <si>
    <t>Score (%)</t>
  </si>
  <si>
    <t>Homeless Youth</t>
  </si>
  <si>
    <t>SPC</t>
  </si>
  <si>
    <t>Shelter Plus Care</t>
  </si>
  <si>
    <t>Forward Services Corp</t>
  </si>
  <si>
    <t>New Homeless  Continuum</t>
  </si>
  <si>
    <t>Wireworks</t>
  </si>
  <si>
    <t>Western Dairyland</t>
  </si>
  <si>
    <t>TSA St. Croix</t>
  </si>
  <si>
    <t>9.12.15</t>
  </si>
  <si>
    <t>12 days</t>
  </si>
  <si>
    <t xml:space="preserve">Youth &amp; Family </t>
  </si>
  <si>
    <t>Hebron House</t>
  </si>
  <si>
    <t>9.14.15</t>
  </si>
  <si>
    <t>HMIS Renewal</t>
  </si>
  <si>
    <t>Rapid Re-housing</t>
  </si>
  <si>
    <t>CAP</t>
  </si>
  <si>
    <t>Hartwell Street Apts.</t>
  </si>
  <si>
    <t>9.22.15</t>
  </si>
  <si>
    <t>9.17.15 &amp; 9.23.15</t>
  </si>
  <si>
    <t>9.21.15</t>
  </si>
  <si>
    <t>Supportive Housing Program</t>
  </si>
  <si>
    <t xml:space="preserve"> </t>
  </si>
  <si>
    <t>9.29.15</t>
  </si>
  <si>
    <t>9.24.15</t>
  </si>
  <si>
    <t>Transititonal Housing</t>
  </si>
  <si>
    <t>Project  Chance TH</t>
  </si>
  <si>
    <t>10.5.15</t>
  </si>
  <si>
    <t>5 days</t>
  </si>
  <si>
    <t>PSH (combined)</t>
  </si>
  <si>
    <t>Combined PSH</t>
  </si>
  <si>
    <t>10.8.15</t>
  </si>
  <si>
    <t>Part 7: PIT Non-Compliance</t>
  </si>
  <si>
    <t>PSH combined</t>
  </si>
  <si>
    <t>10.14.15</t>
  </si>
  <si>
    <t>II PSH</t>
  </si>
  <si>
    <t>Winnebagoland RRH</t>
  </si>
  <si>
    <t xml:space="preserve">Supportive Housing Program   </t>
  </si>
  <si>
    <t># Leavers</t>
  </si>
  <si>
    <t># Leavers to PH</t>
  </si>
  <si>
    <t>Youth &amp; Family Project</t>
  </si>
  <si>
    <t>PH = stayers</t>
  </si>
  <si>
    <t>PH = Col. E + Col. G</t>
  </si>
  <si>
    <t>PH = Col. F + Col. G</t>
  </si>
  <si>
    <t>Success</t>
  </si>
  <si>
    <r>
      <t xml:space="preserve">Total ARD (GIW) = </t>
    </r>
    <r>
      <rPr>
        <b/>
        <u/>
        <sz val="11"/>
        <color theme="1"/>
        <rFont val="Calibri"/>
        <family val="2"/>
        <scheme val="minor"/>
      </rPr>
      <t>$7,557,643</t>
    </r>
    <r>
      <rPr>
        <b/>
        <sz val="11"/>
        <color theme="1"/>
        <rFont val="Calibri"/>
        <family val="2"/>
        <scheme val="minor"/>
      </rPr>
      <t xml:space="preserve">  (Tier 1 is 85%)   Limit = $6,423,996</t>
    </r>
  </si>
  <si>
    <t>10.15.15</t>
  </si>
  <si>
    <t>Brown County Transitional Housing</t>
  </si>
  <si>
    <t xml:space="preserve"> In addition, there is a Tier 1 limit of 85% of the ARD.  The ARD is determined by HUD and posted on the Grant Inventory Worksheet (GIW).</t>
  </si>
  <si>
    <t>For the WI Balance of State, the ARD is $7,557,643.  With the Tier limit imposed, projects totaling $6,423,996 can be placed on Tier 1.</t>
  </si>
  <si>
    <t>The projets are listed from highestest percentage to the lowest.  Any tie is managed through cost per successful outcome.  The project with the smaller cost will be ranked first.</t>
  </si>
  <si>
    <t>For non-PSH, the cost is determined by dividing the number of successful PH exits by number of people exiting.</t>
  </si>
  <si>
    <t>For PSH &amp; RRH, the cost is determined by dividing the number of successful PH exits plus the number of stayers by the number of people exiting plus the number of people staying.</t>
  </si>
  <si>
    <t>RANKING</t>
  </si>
  <si>
    <t>TIEBREAKER</t>
  </si>
  <si>
    <t>POINTS</t>
  </si>
  <si>
    <t>EVALUATION</t>
  </si>
  <si>
    <t>DATA</t>
  </si>
  <si>
    <t>The Ranking tab is the list of renewal and new projects submitted for the FY2015 COC Competition.  All projects must be listed on the Scoring Tool.</t>
  </si>
  <si>
    <t>The Tiebreaker tab is the list of renewal projects and the data from their APR regarding number of leavers, number of leavers exiting to another permanent housing destination, and if a PH program - the number of stayers as well.</t>
  </si>
  <si>
    <r>
      <t xml:space="preserve">This document reflects data, as provided through </t>
    </r>
    <r>
      <rPr>
        <b/>
        <i/>
        <sz val="12"/>
        <color theme="1"/>
        <rFont val="Calibri"/>
        <family val="2"/>
        <scheme val="minor"/>
      </rPr>
      <t>esnaps</t>
    </r>
    <r>
      <rPr>
        <b/>
        <sz val="12"/>
        <color theme="1"/>
        <rFont val="Calibri"/>
        <family val="2"/>
        <scheme val="minor"/>
      </rPr>
      <t xml:space="preserve"> APR submissions to HUD, and scoring based on objective criteria.</t>
    </r>
  </si>
  <si>
    <t>The Points tab shows each of the scoring areas in which projects can earn points.  This tab shows the amount of points and the corresponding percentages.</t>
  </si>
  <si>
    <t>The Data tab shows the list of projects and the data pulled from the APRs in the key areas.</t>
  </si>
  <si>
    <t>The data regarding the High Risk Pool score, reoccurrence, and chronic homeless numbers were gathered from independent HMIS-based reports by ICA.</t>
  </si>
  <si>
    <t>The Evaluation tab shows the projects and the points received in each area based on the points listed on the data tab.</t>
  </si>
  <si>
    <t>For each area that a project did not receive full points there is an inserted comment.</t>
  </si>
  <si>
    <t>Created 10/15/2015 by COC Coordinator</t>
  </si>
  <si>
    <t>Housing Parntership</t>
  </si>
  <si>
    <t>It Takes a Village PSH</t>
  </si>
  <si>
    <t>Community Action of Rock &amp; Walworth</t>
  </si>
  <si>
    <t>to ADVOCAP (RRH)</t>
  </si>
  <si>
    <t>NEW PROJECTS</t>
  </si>
  <si>
    <t>House of Mercy</t>
  </si>
  <si>
    <t>Permanent Supportive Housing - Brown County</t>
  </si>
  <si>
    <t>House of Mercy Rapid Re-Housing</t>
  </si>
  <si>
    <t>Kenosha Permanent Housing Connections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</si>
</sst>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0.0%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Georgia"/>
      <family val="1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Georgia"/>
      <family val="1"/>
    </font>
    <font>
      <sz val="9"/>
      <name val="Georgia"/>
      <family val="1"/>
    </font>
    <font>
      <b/>
      <sz val="9"/>
      <color theme="1"/>
      <name val="Georgia"/>
      <family val="1"/>
    </font>
    <font>
      <sz val="9"/>
      <color rgb="FFFF0000"/>
      <name val="Georgia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9"/>
      <name val="Georgia"/>
      <family val="1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11"/>
      <color rgb="FFFF0000"/>
      <name val="Georgia"/>
      <family val="1"/>
    </font>
    <font>
      <sz val="11"/>
      <color rgb="FFFF0000"/>
      <name val="Georgia"/>
      <family val="1"/>
    </font>
    <font>
      <b/>
      <sz val="18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94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wrapText="1"/>
    </xf>
    <xf numFmtId="0" fontId="8" fillId="0" borderId="0" xfId="0" applyFont="1"/>
    <xf numFmtId="3" fontId="9" fillId="8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11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9" fillId="1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center"/>
    </xf>
    <xf numFmtId="3" fontId="9" fillId="9" borderId="1" xfId="0" applyNumberFormat="1" applyFont="1" applyFill="1" applyBorder="1" applyAlignment="1">
      <alignment horizontal="center" wrapText="1"/>
    </xf>
    <xf numFmtId="3" fontId="9" fillId="19" borderId="1" xfId="0" applyNumberFormat="1" applyFont="1" applyFill="1" applyBorder="1" applyAlignment="1">
      <alignment horizontal="center" wrapText="1"/>
    </xf>
    <xf numFmtId="3" fontId="9" fillId="15" borderId="1" xfId="0" applyNumberFormat="1" applyFont="1" applyFill="1" applyBorder="1" applyAlignment="1">
      <alignment horizontal="center" wrapText="1"/>
    </xf>
    <xf numFmtId="3" fontId="9" fillId="7" borderId="1" xfId="0" applyNumberFormat="1" applyFont="1" applyFill="1" applyBorder="1" applyAlignment="1">
      <alignment horizontal="center" wrapText="1"/>
    </xf>
    <xf numFmtId="3" fontId="9" fillId="13" borderId="1" xfId="0" applyNumberFormat="1" applyFont="1" applyFill="1" applyBorder="1" applyAlignment="1">
      <alignment horizontal="center" wrapText="1"/>
    </xf>
    <xf numFmtId="3" fontId="9" fillId="12" borderId="1" xfId="0" applyNumberFormat="1" applyFont="1" applyFill="1" applyBorder="1" applyAlignment="1">
      <alignment horizontal="center" wrapText="1"/>
    </xf>
    <xf numFmtId="3" fontId="9" fillId="20" borderId="1" xfId="0" applyNumberFormat="1" applyFont="1" applyFill="1" applyBorder="1" applyAlignment="1">
      <alignment horizontal="center" wrapText="1"/>
    </xf>
    <xf numFmtId="3" fontId="9" fillId="21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164" fontId="9" fillId="5" borderId="1" xfId="0" applyNumberFormat="1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center" wrapText="1"/>
    </xf>
    <xf numFmtId="164" fontId="8" fillId="0" borderId="0" xfId="0" applyNumberFormat="1" applyFont="1" applyBorder="1" applyAlignment="1">
      <alignment horizontal="center" wrapText="1"/>
    </xf>
    <xf numFmtId="3" fontId="10" fillId="8" borderId="1" xfId="0" applyNumberFormat="1" applyFont="1" applyFill="1" applyBorder="1" applyAlignment="1">
      <alignment horizontal="center" wrapText="1"/>
    </xf>
    <xf numFmtId="9" fontId="9" fillId="8" borderId="1" xfId="0" applyNumberFormat="1" applyFont="1" applyFill="1" applyBorder="1" applyAlignment="1">
      <alignment horizontal="center" wrapText="1"/>
    </xf>
    <xf numFmtId="9" fontId="8" fillId="0" borderId="0" xfId="0" applyNumberFormat="1" applyFont="1" applyBorder="1" applyAlignment="1">
      <alignment horizont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165" fontId="9" fillId="8" borderId="1" xfId="0" applyNumberFormat="1" applyFont="1" applyFill="1" applyBorder="1" applyAlignment="1">
      <alignment horizontal="center" wrapText="1"/>
    </xf>
    <xf numFmtId="165" fontId="9" fillId="8" borderId="1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9" fillId="4" borderId="1" xfId="0" applyNumberFormat="1" applyFont="1" applyFill="1" applyBorder="1" applyAlignment="1">
      <alignment horizont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10" fontId="9" fillId="15" borderId="1" xfId="0" applyNumberFormat="1" applyFont="1" applyFill="1" applyBorder="1" applyAlignment="1">
      <alignment horizontal="center" wrapText="1"/>
    </xf>
    <xf numFmtId="10" fontId="9" fillId="4" borderId="1" xfId="0" applyNumberFormat="1" applyFont="1" applyFill="1" applyBorder="1" applyAlignment="1">
      <alignment horizontal="center" wrapText="1"/>
    </xf>
    <xf numFmtId="10" fontId="8" fillId="0" borderId="0" xfId="0" applyNumberFormat="1" applyFont="1" applyBorder="1" applyAlignment="1">
      <alignment horizontal="center" wrapText="1"/>
    </xf>
    <xf numFmtId="9" fontId="9" fillId="20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3" fontId="9" fillId="0" borderId="1" xfId="0" applyNumberFormat="1" applyFont="1" applyFill="1" applyBorder="1" applyAlignment="1">
      <alignment horizontal="center" wrapText="1"/>
    </xf>
    <xf numFmtId="3" fontId="9" fillId="22" borderId="1" xfId="0" applyNumberFormat="1" applyFont="1" applyFill="1" applyBorder="1" applyAlignment="1">
      <alignment horizontal="center" wrapText="1"/>
    </xf>
    <xf numFmtId="0" fontId="11" fillId="14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" fillId="1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/>
    </xf>
    <xf numFmtId="0" fontId="1" fillId="23" borderId="1" xfId="0" applyFont="1" applyFill="1" applyBorder="1" applyAlignment="1">
      <alignment horizontal="left" vertical="center" wrapText="1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26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3" fillId="11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165" fontId="13" fillId="18" borderId="1" xfId="0" applyNumberFormat="1" applyFont="1" applyFill="1" applyBorder="1" applyAlignment="1">
      <alignment horizontal="center" vertical="center" wrapText="1"/>
    </xf>
    <xf numFmtId="165" fontId="1" fillId="18" borderId="1" xfId="0" applyNumberFormat="1" applyFont="1" applyFill="1" applyBorder="1" applyAlignment="1">
      <alignment horizontal="center" vertical="center" wrapText="1"/>
    </xf>
    <xf numFmtId="165" fontId="1" fillId="18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left" wrapText="1"/>
    </xf>
    <xf numFmtId="164" fontId="6" fillId="0" borderId="0" xfId="0" applyNumberFormat="1" applyFont="1" applyFill="1"/>
    <xf numFmtId="0" fontId="9" fillId="4" borderId="1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4" borderId="3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 vertical="center" wrapText="1"/>
    </xf>
    <xf numFmtId="3" fontId="9" fillId="9" borderId="13" xfId="0" applyNumberFormat="1" applyFont="1" applyFill="1" applyBorder="1" applyAlignment="1">
      <alignment horizontal="center" wrapText="1"/>
    </xf>
    <xf numFmtId="3" fontId="9" fillId="7" borderId="13" xfId="0" applyNumberFormat="1" applyFont="1" applyFill="1" applyBorder="1" applyAlignment="1">
      <alignment horizontal="center" wrapText="1"/>
    </xf>
    <xf numFmtId="3" fontId="9" fillId="15" borderId="13" xfId="0" applyNumberFormat="1" applyFont="1" applyFill="1" applyBorder="1" applyAlignment="1">
      <alignment horizontal="center" wrapText="1"/>
    </xf>
    <xf numFmtId="10" fontId="9" fillId="15" borderId="13" xfId="0" applyNumberFormat="1" applyFont="1" applyFill="1" applyBorder="1" applyAlignment="1">
      <alignment horizontal="center" wrapText="1"/>
    </xf>
    <xf numFmtId="3" fontId="9" fillId="13" borderId="13" xfId="0" applyNumberFormat="1" applyFont="1" applyFill="1" applyBorder="1" applyAlignment="1">
      <alignment horizontal="center" wrapText="1"/>
    </xf>
    <xf numFmtId="3" fontId="9" fillId="19" borderId="13" xfId="0" applyNumberFormat="1" applyFont="1" applyFill="1" applyBorder="1" applyAlignment="1">
      <alignment horizontal="center" wrapText="1"/>
    </xf>
    <xf numFmtId="3" fontId="9" fillId="8" borderId="13" xfId="0" applyNumberFormat="1" applyFont="1" applyFill="1" applyBorder="1" applyAlignment="1">
      <alignment horizontal="center" wrapText="1"/>
    </xf>
    <xf numFmtId="9" fontId="9" fillId="8" borderId="13" xfId="0" applyNumberFormat="1" applyFont="1" applyFill="1" applyBorder="1" applyAlignment="1">
      <alignment horizontal="center" wrapText="1"/>
    </xf>
    <xf numFmtId="3" fontId="9" fillId="20" borderId="13" xfId="0" applyNumberFormat="1" applyFont="1" applyFill="1" applyBorder="1" applyAlignment="1">
      <alignment horizontal="center" wrapText="1"/>
    </xf>
    <xf numFmtId="9" fontId="9" fillId="20" borderId="13" xfId="0" applyNumberFormat="1" applyFont="1" applyFill="1" applyBorder="1" applyAlignment="1">
      <alignment horizontal="center" wrapText="1"/>
    </xf>
    <xf numFmtId="3" fontId="9" fillId="12" borderId="13" xfId="0" applyNumberFormat="1" applyFont="1" applyFill="1" applyBorder="1" applyAlignment="1">
      <alignment horizontal="center" wrapText="1"/>
    </xf>
    <xf numFmtId="3" fontId="9" fillId="21" borderId="13" xfId="0" applyNumberFormat="1" applyFont="1" applyFill="1" applyBorder="1" applyAlignment="1">
      <alignment horizontal="center" wrapText="1"/>
    </xf>
    <xf numFmtId="0" fontId="0" fillId="2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3" fontId="11" fillId="22" borderId="1" xfId="0" applyNumberFormat="1" applyFont="1" applyFill="1" applyBorder="1" applyAlignment="1">
      <alignment horizontal="center" wrapText="1"/>
    </xf>
    <xf numFmtId="3" fontId="11" fillId="22" borderId="13" xfId="0" applyNumberFormat="1" applyFont="1" applyFill="1" applyBorder="1" applyAlignment="1">
      <alignment horizontal="center" wrapText="1"/>
    </xf>
    <xf numFmtId="164" fontId="17" fillId="4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164" fontId="16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/>
    </xf>
    <xf numFmtId="0" fontId="18" fillId="10" borderId="0" xfId="0" applyFont="1" applyFill="1" applyAlignment="1">
      <alignment horizontal="left" wrapText="1"/>
    </xf>
    <xf numFmtId="0" fontId="0" fillId="21" borderId="1" xfId="0" applyFill="1" applyBorder="1" applyAlignment="1">
      <alignment horizontal="center"/>
    </xf>
    <xf numFmtId="0" fontId="4" fillId="22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29" borderId="1" xfId="0" applyFill="1" applyBorder="1"/>
    <xf numFmtId="0" fontId="0" fillId="29" borderId="1" xfId="0" applyFill="1" applyBorder="1" applyAlignment="1">
      <alignment horizontal="center"/>
    </xf>
    <xf numFmtId="0" fontId="0" fillId="9" borderId="1" xfId="0" applyFill="1" applyBorder="1"/>
    <xf numFmtId="0" fontId="0" fillId="20" borderId="1" xfId="0" applyFill="1" applyBorder="1" applyAlignment="1">
      <alignment horizontal="center"/>
    </xf>
    <xf numFmtId="0" fontId="0" fillId="31" borderId="1" xfId="0" applyFill="1" applyBorder="1"/>
    <xf numFmtId="0" fontId="0" fillId="3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32" borderId="1" xfId="0" applyFill="1" applyBorder="1" applyAlignment="1">
      <alignment horizontal="center"/>
    </xf>
    <xf numFmtId="0" fontId="0" fillId="28" borderId="1" xfId="0" applyFill="1" applyBorder="1" applyAlignment="1">
      <alignment horizontal="center"/>
    </xf>
    <xf numFmtId="16" fontId="0" fillId="26" borderId="1" xfId="0" applyNumberFormat="1" applyFill="1" applyBorder="1" applyAlignment="1">
      <alignment horizontal="center"/>
    </xf>
    <xf numFmtId="16" fontId="0" fillId="24" borderId="1" xfId="0" applyNumberFormat="1" applyFill="1" applyBorder="1" applyAlignment="1">
      <alignment horizontal="center"/>
    </xf>
    <xf numFmtId="0" fontId="0" fillId="34" borderId="1" xfId="0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0" fillId="36" borderId="1" xfId="0" applyFill="1" applyBorder="1" applyAlignment="1">
      <alignment horizontal="center"/>
    </xf>
    <xf numFmtId="0" fontId="0" fillId="11" borderId="1" xfId="0" applyFill="1" applyBorder="1"/>
    <xf numFmtId="0" fontId="0" fillId="22" borderId="1" xfId="0" applyFont="1" applyFill="1" applyBorder="1" applyAlignment="1">
      <alignment horizontal="center" vertical="center" wrapText="1"/>
    </xf>
    <xf numFmtId="0" fontId="0" fillId="22" borderId="1" xfId="0" applyFont="1" applyFill="1" applyBorder="1" applyAlignment="1">
      <alignment horizontal="center" vertical="center"/>
    </xf>
    <xf numFmtId="0" fontId="0" fillId="22" borderId="1" xfId="0" applyFont="1" applyFill="1" applyBorder="1" applyAlignment="1">
      <alignment horizontal="center"/>
    </xf>
    <xf numFmtId="0" fontId="0" fillId="33" borderId="1" xfId="0" applyFont="1" applyFill="1" applyBorder="1" applyAlignment="1">
      <alignment horizontal="center" vertical="center" wrapText="1"/>
    </xf>
    <xf numFmtId="0" fontId="0" fillId="33" borderId="1" xfId="0" applyFont="1" applyFill="1" applyBorder="1" applyAlignment="1">
      <alignment horizontal="center" wrapText="1"/>
    </xf>
    <xf numFmtId="0" fontId="1" fillId="25" borderId="1" xfId="0" applyFont="1" applyFill="1" applyBorder="1" applyAlignment="1">
      <alignment horizontal="left" wrapText="1"/>
    </xf>
    <xf numFmtId="0" fontId="1" fillId="25" borderId="1" xfId="0" applyFont="1" applyFill="1" applyBorder="1" applyAlignment="1">
      <alignment horizontal="left" vertical="center" wrapText="1"/>
    </xf>
    <xf numFmtId="0" fontId="1" fillId="30" borderId="1" xfId="0" applyFont="1" applyFill="1" applyBorder="1" applyAlignment="1">
      <alignment horizontal="left" vertical="center" wrapText="1"/>
    </xf>
    <xf numFmtId="0" fontId="1" fillId="24" borderId="1" xfId="0" applyFont="1" applyFill="1" applyBorder="1" applyAlignment="1">
      <alignment horizontal="left" vertical="center" wrapText="1"/>
    </xf>
    <xf numFmtId="0" fontId="1" fillId="34" borderId="1" xfId="0" applyFont="1" applyFill="1" applyBorder="1" applyAlignment="1">
      <alignment horizontal="left" vertical="center" wrapText="1"/>
    </xf>
    <xf numFmtId="0" fontId="1" fillId="17" borderId="1" xfId="0" applyFont="1" applyFill="1" applyBorder="1" applyAlignment="1">
      <alignment horizontal="left" vertical="center" wrapText="1"/>
    </xf>
    <xf numFmtId="0" fontId="1" fillId="17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9" fillId="37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3" fontId="11" fillId="13" borderId="1" xfId="0" applyNumberFormat="1" applyFont="1" applyFill="1" applyBorder="1" applyAlignment="1">
      <alignment horizontal="center" wrapText="1"/>
    </xf>
    <xf numFmtId="9" fontId="9" fillId="21" borderId="1" xfId="0" applyNumberFormat="1" applyFont="1" applyFill="1" applyBorder="1" applyAlignment="1">
      <alignment horizontal="center"/>
    </xf>
    <xf numFmtId="10" fontId="9" fillId="12" borderId="1" xfId="0" applyNumberFormat="1" applyFont="1" applyFill="1" applyBorder="1" applyAlignment="1">
      <alignment horizontal="center" wrapText="1"/>
    </xf>
    <xf numFmtId="10" fontId="9" fillId="12" borderId="13" xfId="0" applyNumberFormat="1" applyFont="1" applyFill="1" applyBorder="1" applyAlignment="1">
      <alignment horizontal="center" wrapText="1"/>
    </xf>
    <xf numFmtId="9" fontId="9" fillId="21" borderId="1" xfId="0" applyNumberFormat="1" applyFont="1" applyFill="1" applyBorder="1" applyAlignment="1">
      <alignment horizontal="center" wrapText="1"/>
    </xf>
    <xf numFmtId="9" fontId="9" fillId="2" borderId="1" xfId="0" applyNumberFormat="1" applyFont="1" applyFill="1" applyBorder="1" applyAlignment="1">
      <alignment horizontal="center" vertical="center"/>
    </xf>
    <xf numFmtId="9" fontId="9" fillId="21" borderId="13" xfId="0" applyNumberFormat="1" applyFont="1" applyFill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165" fontId="9" fillId="13" borderId="1" xfId="0" applyNumberFormat="1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 wrapText="1"/>
    </xf>
    <xf numFmtId="165" fontId="9" fillId="4" borderId="1" xfId="0" applyNumberFormat="1" applyFont="1" applyFill="1" applyBorder="1" applyAlignment="1">
      <alignment horizontal="center"/>
    </xf>
    <xf numFmtId="165" fontId="9" fillId="37" borderId="1" xfId="0" applyNumberFormat="1" applyFont="1" applyFill="1" applyBorder="1" applyAlignment="1">
      <alignment horizontal="center"/>
    </xf>
    <xf numFmtId="165" fontId="9" fillId="12" borderId="1" xfId="0" applyNumberFormat="1" applyFont="1" applyFill="1" applyBorder="1" applyAlignment="1">
      <alignment horizontal="center" wrapText="1"/>
    </xf>
    <xf numFmtId="165" fontId="9" fillId="12" borderId="13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7" borderId="1" xfId="0" applyNumberFormat="1" applyFont="1" applyFill="1" applyBorder="1" applyAlignment="1">
      <alignment horizontal="center" wrapText="1"/>
    </xf>
    <xf numFmtId="165" fontId="11" fillId="4" borderId="1" xfId="0" applyNumberFormat="1" applyFont="1" applyFill="1" applyBorder="1" applyAlignment="1">
      <alignment horizontal="center" wrapText="1"/>
    </xf>
    <xf numFmtId="165" fontId="11" fillId="7" borderId="13" xfId="0" applyNumberFormat="1" applyFont="1" applyFill="1" applyBorder="1" applyAlignment="1">
      <alignment horizontal="center" wrapText="1"/>
    </xf>
    <xf numFmtId="165" fontId="7" fillId="0" borderId="0" xfId="0" applyNumberFormat="1" applyFont="1" applyBorder="1" applyAlignment="1">
      <alignment horizontal="center" wrapText="1"/>
    </xf>
    <xf numFmtId="10" fontId="9" fillId="19" borderId="1" xfId="0" applyNumberFormat="1" applyFont="1" applyFill="1" applyBorder="1" applyAlignment="1">
      <alignment horizontal="center" wrapText="1"/>
    </xf>
    <xf numFmtId="10" fontId="9" fillId="19" borderId="13" xfId="0" applyNumberFormat="1" applyFont="1" applyFill="1" applyBorder="1" applyAlignment="1">
      <alignment horizontal="center" wrapText="1"/>
    </xf>
    <xf numFmtId="3" fontId="9" fillId="13" borderId="1" xfId="0" applyNumberFormat="1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 wrapText="1"/>
    </xf>
    <xf numFmtId="0" fontId="0" fillId="10" borderId="1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wrapText="1"/>
    </xf>
    <xf numFmtId="165" fontId="16" fillId="0" borderId="0" xfId="0" applyNumberFormat="1" applyFont="1" applyFill="1" applyBorder="1" applyAlignment="1">
      <alignment horizontal="center" wrapText="1"/>
    </xf>
    <xf numFmtId="165" fontId="6" fillId="4" borderId="1" xfId="0" applyNumberFormat="1" applyFont="1" applyFill="1" applyBorder="1" applyAlignment="1">
      <alignment horizontal="center"/>
    </xf>
    <xf numFmtId="165" fontId="6" fillId="0" borderId="0" xfId="0" applyNumberFormat="1" applyFont="1" applyFill="1"/>
    <xf numFmtId="0" fontId="19" fillId="22" borderId="1" xfId="0" applyFont="1" applyFill="1" applyBorder="1" applyAlignment="1">
      <alignment horizontal="center"/>
    </xf>
    <xf numFmtId="0" fontId="19" fillId="22" borderId="1" xfId="0" applyFont="1" applyFill="1" applyBorder="1" applyAlignment="1">
      <alignment horizontal="left" wrapText="1"/>
    </xf>
    <xf numFmtId="0" fontId="20" fillId="22" borderId="1" xfId="0" applyFont="1" applyFill="1" applyBorder="1" applyAlignment="1">
      <alignment horizontal="center"/>
    </xf>
    <xf numFmtId="165" fontId="21" fillId="22" borderId="1" xfId="0" applyNumberFormat="1" applyFont="1" applyFill="1" applyBorder="1" applyAlignment="1">
      <alignment horizontal="center"/>
    </xf>
    <xf numFmtId="164" fontId="19" fillId="22" borderId="3" xfId="0" applyNumberFormat="1" applyFont="1" applyFill="1" applyBorder="1" applyAlignment="1">
      <alignment horizontal="right"/>
    </xf>
    <xf numFmtId="164" fontId="19" fillId="22" borderId="1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/>
    <xf numFmtId="0" fontId="19" fillId="22" borderId="3" xfId="0" applyFont="1" applyFill="1" applyBorder="1" applyAlignment="1">
      <alignment horizontal="left" wrapText="1"/>
    </xf>
    <xf numFmtId="0" fontId="20" fillId="22" borderId="1" xfId="0" applyFont="1" applyFill="1" applyBorder="1" applyAlignment="1">
      <alignment horizontal="left" wrapText="1"/>
    </xf>
    <xf numFmtId="0" fontId="20" fillId="22" borderId="3" xfId="0" applyFont="1" applyFill="1" applyBorder="1" applyAlignment="1">
      <alignment horizontal="left" wrapText="1"/>
    </xf>
    <xf numFmtId="6" fontId="20" fillId="22" borderId="3" xfId="0" applyNumberFormat="1" applyFont="1" applyFill="1" applyBorder="1"/>
    <xf numFmtId="0" fontId="20" fillId="22" borderId="1" xfId="0" applyFont="1" applyFill="1" applyBorder="1" applyAlignment="1">
      <alignment wrapText="1"/>
    </xf>
    <xf numFmtId="0" fontId="20" fillId="22" borderId="3" xfId="0" applyFont="1" applyFill="1" applyBorder="1" applyAlignment="1">
      <alignment wrapText="1"/>
    </xf>
    <xf numFmtId="164" fontId="20" fillId="22" borderId="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0" fillId="0" borderId="0" xfId="0" applyFont="1" applyFill="1"/>
    <xf numFmtId="0" fontId="19" fillId="22" borderId="1" xfId="0" applyFont="1" applyFill="1" applyBorder="1" applyAlignment="1">
      <alignment wrapText="1"/>
    </xf>
    <xf numFmtId="0" fontId="19" fillId="22" borderId="3" xfId="0" applyFont="1" applyFill="1" applyBorder="1" applyAlignment="1">
      <alignment wrapText="1"/>
    </xf>
    <xf numFmtId="165" fontId="22" fillId="22" borderId="1" xfId="0" applyNumberFormat="1" applyFont="1" applyFill="1" applyBorder="1" applyAlignment="1">
      <alignment horizontal="center"/>
    </xf>
    <xf numFmtId="164" fontId="23" fillId="22" borderId="1" xfId="0" applyNumberFormat="1" applyFont="1" applyFill="1" applyBorder="1" applyAlignment="1">
      <alignment horizontal="center"/>
    </xf>
    <xf numFmtId="0" fontId="19" fillId="22" borderId="1" xfId="0" applyFont="1" applyFill="1" applyBorder="1" applyAlignment="1">
      <alignment horizontal="center" wrapText="1"/>
    </xf>
    <xf numFmtId="164" fontId="24" fillId="22" borderId="1" xfId="0" applyNumberFormat="1" applyFont="1" applyFill="1" applyBorder="1" applyAlignment="1">
      <alignment horizontal="center"/>
    </xf>
    <xf numFmtId="6" fontId="19" fillId="22" borderId="3" xfId="0" applyNumberFormat="1" applyFont="1" applyFill="1" applyBorder="1"/>
    <xf numFmtId="165" fontId="25" fillId="7" borderId="1" xfId="0" applyNumberFormat="1" applyFont="1" applyFill="1" applyBorder="1" applyAlignment="1">
      <alignment horizontal="center" wrapText="1"/>
    </xf>
    <xf numFmtId="3" fontId="10" fillId="15" borderId="1" xfId="0" applyNumberFormat="1" applyFont="1" applyFill="1" applyBorder="1" applyAlignment="1">
      <alignment horizontal="center" wrapText="1"/>
    </xf>
    <xf numFmtId="10" fontId="10" fillId="15" borderId="1" xfId="0" applyNumberFormat="1" applyFont="1" applyFill="1" applyBorder="1" applyAlignment="1">
      <alignment horizontal="center" wrapText="1"/>
    </xf>
    <xf numFmtId="3" fontId="10" fillId="19" borderId="1" xfId="0" applyNumberFormat="1" applyFont="1" applyFill="1" applyBorder="1" applyAlignment="1">
      <alignment horizontal="center" wrapText="1"/>
    </xf>
    <xf numFmtId="3" fontId="25" fillId="22" borderId="1" xfId="0" applyNumberFormat="1" applyFont="1" applyFill="1" applyBorder="1" applyAlignment="1">
      <alignment horizontal="center" wrapText="1"/>
    </xf>
    <xf numFmtId="3" fontId="10" fillId="9" borderId="1" xfId="0" applyNumberFormat="1" applyFont="1" applyFill="1" applyBorder="1" applyAlignment="1">
      <alignment horizontal="center" wrapText="1"/>
    </xf>
    <xf numFmtId="10" fontId="10" fillId="19" borderId="1" xfId="0" applyNumberFormat="1" applyFont="1" applyFill="1" applyBorder="1" applyAlignment="1">
      <alignment horizontal="center" wrapText="1"/>
    </xf>
    <xf numFmtId="9" fontId="10" fillId="8" borderId="1" xfId="0" applyNumberFormat="1" applyFont="1" applyFill="1" applyBorder="1" applyAlignment="1">
      <alignment horizontal="center" wrapText="1"/>
    </xf>
    <xf numFmtId="3" fontId="10" fillId="20" borderId="1" xfId="0" applyNumberFormat="1" applyFont="1" applyFill="1" applyBorder="1" applyAlignment="1">
      <alignment horizontal="center" wrapText="1"/>
    </xf>
    <xf numFmtId="9" fontId="10" fillId="20" borderId="1" xfId="0" applyNumberFormat="1" applyFont="1" applyFill="1" applyBorder="1" applyAlignment="1">
      <alignment horizontal="center" wrapText="1"/>
    </xf>
    <xf numFmtId="3" fontId="10" fillId="12" borderId="1" xfId="0" applyNumberFormat="1" applyFont="1" applyFill="1" applyBorder="1" applyAlignment="1">
      <alignment horizontal="center" wrapText="1"/>
    </xf>
    <xf numFmtId="165" fontId="10" fillId="12" borderId="1" xfId="0" applyNumberFormat="1" applyFont="1" applyFill="1" applyBorder="1" applyAlignment="1">
      <alignment horizontal="center" wrapText="1"/>
    </xf>
    <xf numFmtId="3" fontId="10" fillId="7" borderId="1" xfId="0" applyNumberFormat="1" applyFont="1" applyFill="1" applyBorder="1" applyAlignment="1">
      <alignment horizontal="center" wrapText="1"/>
    </xf>
    <xf numFmtId="3" fontId="10" fillId="13" borderId="1" xfId="0" applyNumberFormat="1" applyFont="1" applyFill="1" applyBorder="1" applyAlignment="1">
      <alignment horizontal="center" wrapText="1"/>
    </xf>
    <xf numFmtId="0" fontId="10" fillId="13" borderId="1" xfId="0" applyFont="1" applyFill="1" applyBorder="1" applyAlignment="1">
      <alignment horizontal="center"/>
    </xf>
    <xf numFmtId="165" fontId="10" fillId="13" borderId="1" xfId="0" applyNumberFormat="1" applyFont="1" applyFill="1" applyBorder="1" applyAlignment="1">
      <alignment horizontal="center"/>
    </xf>
    <xf numFmtId="0" fontId="10" fillId="37" borderId="1" xfId="0" applyFont="1" applyFill="1" applyBorder="1" applyAlignment="1">
      <alignment horizontal="center"/>
    </xf>
    <xf numFmtId="165" fontId="10" fillId="37" borderId="1" xfId="0" applyNumberFormat="1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14" fontId="9" fillId="14" borderId="1" xfId="0" applyNumberFormat="1" applyFont="1" applyFill="1" applyBorder="1" applyAlignment="1">
      <alignment horizontal="center" wrapText="1"/>
    </xf>
    <xf numFmtId="165" fontId="22" fillId="28" borderId="1" xfId="0" applyNumberFormat="1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 wrapText="1"/>
    </xf>
    <xf numFmtId="0" fontId="9" fillId="14" borderId="15" xfId="0" applyFont="1" applyFill="1" applyBorder="1" applyAlignment="1">
      <alignment horizontal="center" wrapText="1"/>
    </xf>
    <xf numFmtId="0" fontId="9" fillId="4" borderId="15" xfId="0" applyFont="1" applyFill="1" applyBorder="1" applyAlignment="1">
      <alignment horizontal="center" wrapText="1"/>
    </xf>
    <xf numFmtId="3" fontId="9" fillId="13" borderId="15" xfId="0" applyNumberFormat="1" applyFont="1" applyFill="1" applyBorder="1" applyAlignment="1">
      <alignment horizontal="center" wrapText="1"/>
    </xf>
    <xf numFmtId="3" fontId="9" fillId="8" borderId="15" xfId="0" applyNumberFormat="1" applyFont="1" applyFill="1" applyBorder="1" applyAlignment="1">
      <alignment horizontal="center" wrapText="1"/>
    </xf>
    <xf numFmtId="164" fontId="9" fillId="8" borderId="15" xfId="0" applyNumberFormat="1" applyFont="1" applyFill="1" applyBorder="1" applyAlignment="1">
      <alignment horizontal="center" wrapText="1"/>
    </xf>
    <xf numFmtId="165" fontId="9" fillId="8" borderId="15" xfId="0" applyNumberFormat="1" applyFont="1" applyFill="1" applyBorder="1" applyAlignment="1">
      <alignment horizontal="center" wrapText="1"/>
    </xf>
    <xf numFmtId="3" fontId="9" fillId="9" borderId="15" xfId="0" applyNumberFormat="1" applyFont="1" applyFill="1" applyBorder="1" applyAlignment="1">
      <alignment horizontal="center" wrapText="1"/>
    </xf>
    <xf numFmtId="3" fontId="9" fillId="7" borderId="15" xfId="0" applyNumberFormat="1" applyFont="1" applyFill="1" applyBorder="1" applyAlignment="1">
      <alignment horizontal="center" wrapText="1"/>
    </xf>
    <xf numFmtId="165" fontId="11" fillId="7" borderId="15" xfId="0" applyNumberFormat="1" applyFont="1" applyFill="1" applyBorder="1" applyAlignment="1">
      <alignment horizontal="center" wrapText="1"/>
    </xf>
    <xf numFmtId="3" fontId="9" fillId="15" borderId="15" xfId="0" applyNumberFormat="1" applyFont="1" applyFill="1" applyBorder="1" applyAlignment="1">
      <alignment horizontal="center" wrapText="1"/>
    </xf>
    <xf numFmtId="10" fontId="9" fillId="15" borderId="15" xfId="0" applyNumberFormat="1" applyFont="1" applyFill="1" applyBorder="1" applyAlignment="1">
      <alignment horizontal="center" wrapText="1"/>
    </xf>
    <xf numFmtId="3" fontId="9" fillId="19" borderId="15" xfId="0" applyNumberFormat="1" applyFont="1" applyFill="1" applyBorder="1" applyAlignment="1">
      <alignment horizontal="center" wrapText="1"/>
    </xf>
    <xf numFmtId="3" fontId="11" fillId="22" borderId="15" xfId="0" applyNumberFormat="1" applyFont="1" applyFill="1" applyBorder="1" applyAlignment="1">
      <alignment horizontal="center" wrapText="1"/>
    </xf>
    <xf numFmtId="10" fontId="9" fillId="19" borderId="15" xfId="0" applyNumberFormat="1" applyFont="1" applyFill="1" applyBorder="1" applyAlignment="1">
      <alignment horizontal="center" wrapText="1"/>
    </xf>
    <xf numFmtId="9" fontId="9" fillId="8" borderId="15" xfId="0" applyNumberFormat="1" applyFont="1" applyFill="1" applyBorder="1" applyAlignment="1">
      <alignment horizontal="center" wrapText="1"/>
    </xf>
    <xf numFmtId="3" fontId="9" fillId="20" borderId="15" xfId="0" applyNumberFormat="1" applyFont="1" applyFill="1" applyBorder="1" applyAlignment="1">
      <alignment horizontal="center" wrapText="1"/>
    </xf>
    <xf numFmtId="9" fontId="9" fillId="20" borderId="15" xfId="0" applyNumberFormat="1" applyFont="1" applyFill="1" applyBorder="1" applyAlignment="1">
      <alignment horizontal="center" wrapText="1"/>
    </xf>
    <xf numFmtId="3" fontId="9" fillId="12" borderId="15" xfId="0" applyNumberFormat="1" applyFont="1" applyFill="1" applyBorder="1" applyAlignment="1">
      <alignment horizontal="center" wrapText="1"/>
    </xf>
    <xf numFmtId="165" fontId="9" fillId="12" borderId="15" xfId="0" applyNumberFormat="1" applyFont="1" applyFill="1" applyBorder="1" applyAlignment="1">
      <alignment horizontal="center" wrapText="1"/>
    </xf>
    <xf numFmtId="9" fontId="9" fillId="21" borderId="15" xfId="0" applyNumberFormat="1" applyFont="1" applyFill="1" applyBorder="1" applyAlignment="1">
      <alignment horizontal="center"/>
    </xf>
    <xf numFmtId="0" fontId="9" fillId="13" borderId="15" xfId="0" applyFont="1" applyFill="1" applyBorder="1" applyAlignment="1">
      <alignment horizontal="center"/>
    </xf>
    <xf numFmtId="165" fontId="9" fillId="13" borderId="15" xfId="0" applyNumberFormat="1" applyFont="1" applyFill="1" applyBorder="1" applyAlignment="1">
      <alignment horizontal="center"/>
    </xf>
    <xf numFmtId="0" fontId="9" fillId="37" borderId="15" xfId="0" applyFont="1" applyFill="1" applyBorder="1" applyAlignment="1">
      <alignment horizontal="center"/>
    </xf>
    <xf numFmtId="165" fontId="9" fillId="37" borderId="15" xfId="0" applyNumberFormat="1" applyFont="1" applyFill="1" applyBorder="1" applyAlignment="1">
      <alignment horizontal="center"/>
    </xf>
    <xf numFmtId="3" fontId="9" fillId="21" borderId="15" xfId="0" applyNumberFormat="1" applyFont="1" applyFill="1" applyBorder="1" applyAlignment="1">
      <alignment horizontal="center" wrapText="1"/>
    </xf>
    <xf numFmtId="10" fontId="9" fillId="12" borderId="15" xfId="0" applyNumberFormat="1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wrapText="1"/>
    </xf>
    <xf numFmtId="0" fontId="9" fillId="14" borderId="13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164" fontId="9" fillId="8" borderId="13" xfId="0" applyNumberFormat="1" applyFont="1" applyFill="1" applyBorder="1" applyAlignment="1">
      <alignment horizontal="center" wrapText="1"/>
    </xf>
    <xf numFmtId="165" fontId="9" fillId="8" borderId="13" xfId="0" applyNumberFormat="1" applyFont="1" applyFill="1" applyBorder="1" applyAlignment="1">
      <alignment horizontal="center" wrapText="1"/>
    </xf>
    <xf numFmtId="3" fontId="9" fillId="22" borderId="13" xfId="0" applyNumberFormat="1" applyFont="1" applyFill="1" applyBorder="1" applyAlignment="1">
      <alignment horizontal="center" wrapText="1"/>
    </xf>
    <xf numFmtId="0" fontId="9" fillId="13" borderId="13" xfId="0" applyFont="1" applyFill="1" applyBorder="1" applyAlignment="1">
      <alignment horizontal="center"/>
    </xf>
    <xf numFmtId="165" fontId="9" fillId="13" borderId="13" xfId="0" applyNumberFormat="1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165" fontId="9" fillId="37" borderId="13" xfId="0" applyNumberFormat="1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 wrapText="1"/>
    </xf>
    <xf numFmtId="0" fontId="9" fillId="14" borderId="17" xfId="0" applyFont="1" applyFill="1" applyBorder="1" applyAlignment="1">
      <alignment horizontal="center" wrapText="1"/>
    </xf>
    <xf numFmtId="0" fontId="9" fillId="4" borderId="17" xfId="0" applyFont="1" applyFill="1" applyBorder="1" applyAlignment="1">
      <alignment horizontal="center" wrapText="1"/>
    </xf>
    <xf numFmtId="3" fontId="9" fillId="13" borderId="17" xfId="0" applyNumberFormat="1" applyFont="1" applyFill="1" applyBorder="1" applyAlignment="1">
      <alignment horizontal="center" wrapText="1"/>
    </xf>
    <xf numFmtId="3" fontId="9" fillId="8" borderId="17" xfId="0" applyNumberFormat="1" applyFont="1" applyFill="1" applyBorder="1" applyAlignment="1">
      <alignment horizontal="center" wrapText="1"/>
    </xf>
    <xf numFmtId="164" fontId="9" fillId="8" borderId="17" xfId="0" applyNumberFormat="1" applyFont="1" applyFill="1" applyBorder="1" applyAlignment="1">
      <alignment horizontal="center" wrapText="1"/>
    </xf>
    <xf numFmtId="165" fontId="9" fillId="8" borderId="17" xfId="0" applyNumberFormat="1" applyFont="1" applyFill="1" applyBorder="1" applyAlignment="1">
      <alignment horizontal="center" wrapText="1"/>
    </xf>
    <xf numFmtId="3" fontId="9" fillId="9" borderId="17" xfId="0" applyNumberFormat="1" applyFont="1" applyFill="1" applyBorder="1" applyAlignment="1">
      <alignment horizontal="center" wrapText="1"/>
    </xf>
    <xf numFmtId="3" fontId="9" fillId="7" borderId="17" xfId="0" applyNumberFormat="1" applyFont="1" applyFill="1" applyBorder="1" applyAlignment="1">
      <alignment horizontal="center" wrapText="1"/>
    </xf>
    <xf numFmtId="165" fontId="11" fillId="7" borderId="17" xfId="0" applyNumberFormat="1" applyFont="1" applyFill="1" applyBorder="1" applyAlignment="1">
      <alignment horizontal="center" wrapText="1"/>
    </xf>
    <xf numFmtId="3" fontId="9" fillId="15" borderId="17" xfId="0" applyNumberFormat="1" applyFont="1" applyFill="1" applyBorder="1" applyAlignment="1">
      <alignment horizontal="center" wrapText="1"/>
    </xf>
    <xf numFmtId="10" fontId="9" fillId="15" borderId="17" xfId="0" applyNumberFormat="1" applyFont="1" applyFill="1" applyBorder="1" applyAlignment="1">
      <alignment horizontal="center" wrapText="1"/>
    </xf>
    <xf numFmtId="3" fontId="9" fillId="19" borderId="17" xfId="0" applyNumberFormat="1" applyFont="1" applyFill="1" applyBorder="1" applyAlignment="1">
      <alignment horizontal="center" wrapText="1"/>
    </xf>
    <xf numFmtId="3" fontId="11" fillId="22" borderId="17" xfId="0" applyNumberFormat="1" applyFont="1" applyFill="1" applyBorder="1" applyAlignment="1">
      <alignment horizontal="center" wrapText="1"/>
    </xf>
    <xf numFmtId="10" fontId="9" fillId="19" borderId="17" xfId="0" applyNumberFormat="1" applyFont="1" applyFill="1" applyBorder="1" applyAlignment="1">
      <alignment horizontal="center" wrapText="1"/>
    </xf>
    <xf numFmtId="9" fontId="9" fillId="8" borderId="17" xfId="0" applyNumberFormat="1" applyFont="1" applyFill="1" applyBorder="1" applyAlignment="1">
      <alignment horizontal="center" wrapText="1"/>
    </xf>
    <xf numFmtId="3" fontId="9" fillId="20" borderId="17" xfId="0" applyNumberFormat="1" applyFont="1" applyFill="1" applyBorder="1" applyAlignment="1">
      <alignment horizontal="center" wrapText="1"/>
    </xf>
    <xf numFmtId="9" fontId="9" fillId="20" borderId="17" xfId="0" applyNumberFormat="1" applyFont="1" applyFill="1" applyBorder="1" applyAlignment="1">
      <alignment horizontal="center" wrapText="1"/>
    </xf>
    <xf numFmtId="3" fontId="9" fillId="12" borderId="17" xfId="0" applyNumberFormat="1" applyFont="1" applyFill="1" applyBorder="1" applyAlignment="1">
      <alignment horizontal="center" wrapText="1"/>
    </xf>
    <xf numFmtId="165" fontId="9" fillId="12" borderId="17" xfId="0" applyNumberFormat="1" applyFont="1" applyFill="1" applyBorder="1" applyAlignment="1">
      <alignment horizontal="center" wrapText="1"/>
    </xf>
    <xf numFmtId="9" fontId="9" fillId="21" borderId="17" xfId="0" applyNumberFormat="1" applyFont="1" applyFill="1" applyBorder="1" applyAlignment="1">
      <alignment horizontal="center"/>
    </xf>
    <xf numFmtId="0" fontId="9" fillId="13" borderId="17" xfId="0" applyFont="1" applyFill="1" applyBorder="1" applyAlignment="1">
      <alignment horizontal="center"/>
    </xf>
    <xf numFmtId="165" fontId="9" fillId="13" borderId="17" xfId="0" applyNumberFormat="1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/>
    </xf>
    <xf numFmtId="165" fontId="9" fillId="37" borderId="17" xfId="0" applyNumberFormat="1" applyFont="1" applyFill="1" applyBorder="1" applyAlignment="1">
      <alignment horizontal="center"/>
    </xf>
    <xf numFmtId="3" fontId="9" fillId="21" borderId="17" xfId="0" applyNumberFormat="1" applyFont="1" applyFill="1" applyBorder="1" applyAlignment="1">
      <alignment horizontal="center" wrapText="1"/>
    </xf>
    <xf numFmtId="10" fontId="9" fillId="12" borderId="18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165" fontId="21" fillId="0" borderId="1" xfId="0" applyNumberFormat="1" applyFont="1" applyFill="1" applyBorder="1" applyAlignment="1">
      <alignment horizontal="center"/>
    </xf>
    <xf numFmtId="164" fontId="19" fillId="0" borderId="0" xfId="0" applyNumberFormat="1" applyFont="1" applyFill="1"/>
    <xf numFmtId="164" fontId="19" fillId="22" borderId="3" xfId="0" applyNumberFormat="1" applyFont="1" applyFill="1" applyBorder="1"/>
    <xf numFmtId="0" fontId="30" fillId="0" borderId="0" xfId="0" applyFont="1" applyAlignment="1">
      <alignment horizontal="center"/>
    </xf>
    <xf numFmtId="164" fontId="30" fillId="0" borderId="0" xfId="0" applyNumberFormat="1" applyFont="1" applyAlignment="1">
      <alignment horizontal="center"/>
    </xf>
    <xf numFmtId="0" fontId="30" fillId="2" borderId="12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 wrapText="1"/>
    </xf>
    <xf numFmtId="164" fontId="30" fillId="5" borderId="4" xfId="0" applyNumberFormat="1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left" vertical="center" wrapText="1"/>
    </xf>
    <xf numFmtId="0" fontId="30" fillId="4" borderId="5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 wrapText="1"/>
    </xf>
    <xf numFmtId="164" fontId="30" fillId="4" borderId="4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wrapText="1"/>
    </xf>
    <xf numFmtId="0" fontId="30" fillId="0" borderId="1" xfId="0" applyFont="1" applyBorder="1" applyAlignment="1">
      <alignment horizontal="center"/>
    </xf>
    <xf numFmtId="0" fontId="30" fillId="0" borderId="3" xfId="0" applyFont="1" applyBorder="1" applyAlignment="1">
      <alignment horizontal="left" wrapText="1"/>
    </xf>
    <xf numFmtId="3" fontId="30" fillId="15" borderId="1" xfId="0" applyNumberFormat="1" applyFont="1" applyFill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164" fontId="30" fillId="15" borderId="1" xfId="0" applyNumberFormat="1" applyFont="1" applyFill="1" applyBorder="1" applyAlignment="1">
      <alignment horizontal="center" wrapText="1"/>
    </xf>
    <xf numFmtId="164" fontId="30" fillId="15" borderId="1" xfId="0" applyNumberFormat="1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30" fillId="0" borderId="6" xfId="0" applyFont="1" applyFill="1" applyBorder="1" applyAlignment="1">
      <alignment horizontal="left" wrapText="1"/>
    </xf>
    <xf numFmtId="0" fontId="30" fillId="0" borderId="7" xfId="0" applyFont="1" applyBorder="1" applyAlignment="1">
      <alignment horizontal="center"/>
    </xf>
    <xf numFmtId="0" fontId="30" fillId="0" borderId="8" xfId="0" applyFont="1" applyBorder="1" applyAlignment="1">
      <alignment horizontal="left" wrapText="1"/>
    </xf>
    <xf numFmtId="164" fontId="30" fillId="0" borderId="0" xfId="0" applyNumberFormat="1" applyFont="1" applyAlignment="1">
      <alignment horizontal="center" wrapText="1"/>
    </xf>
    <xf numFmtId="0" fontId="30" fillId="0" borderId="19" xfId="0" applyFont="1" applyFill="1" applyBorder="1" applyAlignment="1">
      <alignment horizontal="left" wrapText="1"/>
    </xf>
    <xf numFmtId="0" fontId="30" fillId="0" borderId="20" xfId="0" applyFont="1" applyBorder="1" applyAlignment="1">
      <alignment horizontal="left" wrapText="1"/>
    </xf>
    <xf numFmtId="3" fontId="0" fillId="0" borderId="0" xfId="0" applyNumberFormat="1" applyFont="1" applyAlignment="1">
      <alignment horizontal="center" wrapText="1"/>
    </xf>
    <xf numFmtId="0" fontId="30" fillId="28" borderId="1" xfId="0" applyFont="1" applyFill="1" applyBorder="1" applyAlignment="1">
      <alignment horizontal="center"/>
    </xf>
    <xf numFmtId="164" fontId="30" fillId="40" borderId="2" xfId="0" applyNumberFormat="1" applyFont="1" applyFill="1" applyBorder="1" applyAlignment="1">
      <alignment horizontal="center" wrapText="1"/>
    </xf>
    <xf numFmtId="164" fontId="32" fillId="40" borderId="2" xfId="0" applyNumberFormat="1" applyFont="1" applyFill="1" applyBorder="1" applyAlignment="1">
      <alignment horizontal="center" wrapText="1"/>
    </xf>
    <xf numFmtId="164" fontId="32" fillId="40" borderId="1" xfId="0" applyNumberFormat="1" applyFont="1" applyFill="1" applyBorder="1" applyAlignment="1">
      <alignment horizontal="center"/>
    </xf>
    <xf numFmtId="164" fontId="32" fillId="40" borderId="19" xfId="0" applyNumberFormat="1" applyFont="1" applyFill="1" applyBorder="1" applyAlignment="1">
      <alignment horizontal="center" wrapText="1"/>
    </xf>
    <xf numFmtId="164" fontId="30" fillId="40" borderId="6" xfId="0" applyNumberFormat="1" applyFont="1" applyFill="1" applyBorder="1" applyAlignment="1">
      <alignment horizontal="center" wrapText="1"/>
    </xf>
    <xf numFmtId="0" fontId="30" fillId="4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9" fillId="0" borderId="15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6" fontId="4" fillId="22" borderId="1" xfId="0" applyNumberFormat="1" applyFont="1" applyFill="1" applyBorder="1" applyAlignment="1">
      <alignment horizontal="center"/>
    </xf>
    <xf numFmtId="0" fontId="6" fillId="26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26" borderId="9" xfId="0" applyFont="1" applyFill="1" applyBorder="1" applyAlignment="1">
      <alignment horizontal="left" wrapText="1"/>
    </xf>
    <xf numFmtId="0" fontId="6" fillId="26" borderId="9" xfId="0" applyFont="1" applyFill="1" applyBorder="1" applyAlignment="1">
      <alignment horizontal="left"/>
    </xf>
    <xf numFmtId="0" fontId="6" fillId="26" borderId="2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39" borderId="0" xfId="0" applyFont="1" applyFill="1" applyAlignment="1">
      <alignment horizontal="center"/>
    </xf>
    <xf numFmtId="164" fontId="4" fillId="22" borderId="1" xfId="0" applyNumberFormat="1" applyFont="1" applyFill="1" applyBorder="1" applyAlignment="1">
      <alignment horizontal="center"/>
    </xf>
    <xf numFmtId="0" fontId="6" fillId="27" borderId="1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3" fillId="18" borderId="0" xfId="0" applyFont="1" applyFill="1" applyBorder="1" applyAlignment="1">
      <alignment horizontal="center" vertical="center" wrapText="1"/>
    </xf>
    <xf numFmtId="0" fontId="6" fillId="38" borderId="3" xfId="0" applyFont="1" applyFill="1" applyBorder="1" applyAlignment="1">
      <alignment horizontal="center" wrapText="1"/>
    </xf>
    <xf numFmtId="0" fontId="6" fillId="38" borderId="9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0" fillId="35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6" borderId="1" xfId="0" applyFill="1" applyBorder="1" applyAlignment="1">
      <alignment horizontal="center"/>
    </xf>
    <xf numFmtId="16" fontId="0" fillId="32" borderId="3" xfId="0" applyNumberFormat="1" applyFill="1" applyBorder="1" applyAlignment="1">
      <alignment horizontal="center"/>
    </xf>
    <xf numFmtId="16" fontId="0" fillId="32" borderId="10" xfId="0" applyNumberFormat="1" applyFill="1" applyBorder="1" applyAlignment="1">
      <alignment horizontal="center"/>
    </xf>
    <xf numFmtId="0" fontId="0" fillId="32" borderId="3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1" fillId="20" borderId="1" xfId="0" applyFont="1" applyFill="1" applyBorder="1" applyAlignment="1">
      <alignment horizontal="center"/>
    </xf>
    <xf numFmtId="0" fontId="1" fillId="21" borderId="1" xfId="0" applyFont="1" applyFill="1" applyBorder="1" applyAlignment="1">
      <alignment horizontal="center"/>
    </xf>
    <xf numFmtId="0" fontId="1" fillId="24" borderId="1" xfId="0" applyFont="1" applyFill="1" applyBorder="1" applyAlignment="1">
      <alignment horizontal="center"/>
    </xf>
    <xf numFmtId="0" fontId="1" fillId="32" borderId="1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0" fillId="28" borderId="1" xfId="0" applyFill="1" applyBorder="1" applyAlignment="1">
      <alignment horizontal="left"/>
    </xf>
    <xf numFmtId="0" fontId="0" fillId="11" borderId="1" xfId="0" applyFill="1" applyBorder="1" applyAlignment="1">
      <alignment horizontal="center"/>
    </xf>
    <xf numFmtId="0" fontId="1" fillId="28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3" borderId="1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25" borderId="1" xfId="0" applyFont="1" applyFill="1" applyBorder="1" applyAlignment="1">
      <alignment horizontal="center"/>
    </xf>
    <xf numFmtId="0" fontId="1" fillId="26" borderId="1" xfId="0" applyFont="1" applyFill="1" applyBorder="1" applyAlignment="1">
      <alignment horizontal="center"/>
    </xf>
    <xf numFmtId="0" fontId="1" fillId="23" borderId="14" xfId="0" applyFont="1" applyFill="1" applyBorder="1" applyAlignment="1">
      <alignment horizontal="center" vertical="center" textRotation="255"/>
    </xf>
    <xf numFmtId="0" fontId="0" fillId="25" borderId="14" xfId="0" applyFont="1" applyFill="1" applyBorder="1" applyAlignment="1">
      <alignment horizontal="center" textRotation="255"/>
    </xf>
    <xf numFmtId="0" fontId="1" fillId="24" borderId="14" xfId="0" applyFont="1" applyFill="1" applyBorder="1" applyAlignment="1">
      <alignment horizontal="center" vertical="center" textRotation="255"/>
    </xf>
    <xf numFmtId="0" fontId="1" fillId="30" borderId="14" xfId="0" applyFont="1" applyFill="1" applyBorder="1" applyAlignment="1">
      <alignment horizontal="center" vertical="center" textRotation="255"/>
    </xf>
    <xf numFmtId="0" fontId="6" fillId="14" borderId="3" xfId="0" applyFont="1" applyFill="1" applyBorder="1" applyAlignment="1">
      <alignment horizontal="center" wrapText="1"/>
    </xf>
    <xf numFmtId="0" fontId="6" fillId="14" borderId="9" xfId="0" applyFont="1" applyFill="1" applyBorder="1" applyAlignment="1">
      <alignment horizontal="center" wrapText="1"/>
    </xf>
    <xf numFmtId="0" fontId="6" fillId="14" borderId="10" xfId="0" applyFont="1" applyFill="1" applyBorder="1" applyAlignment="1">
      <alignment horizontal="center" wrapText="1"/>
    </xf>
    <xf numFmtId="3" fontId="4" fillId="22" borderId="1" xfId="0" applyNumberFormat="1" applyFont="1" applyFill="1" applyBorder="1" applyAlignment="1">
      <alignment horizontal="center"/>
    </xf>
    <xf numFmtId="0" fontId="19" fillId="22" borderId="1" xfId="0" applyFont="1" applyFill="1" applyBorder="1" applyAlignment="1">
      <alignment horizontal="left"/>
    </xf>
    <xf numFmtId="164" fontId="19" fillId="22" borderId="1" xfId="0" applyNumberFormat="1" applyFont="1" applyFill="1" applyBorder="1" applyAlignment="1">
      <alignment wrapText="1"/>
    </xf>
    <xf numFmtId="164" fontId="19" fillId="22" borderId="1" xfId="0" applyNumberFormat="1" applyFont="1" applyFill="1" applyBorder="1" applyAlignment="1">
      <alignment horizontal="right"/>
    </xf>
    <xf numFmtId="6" fontId="6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  <color rgb="FF00FFCC"/>
      <color rgb="FF33CCCC"/>
      <color rgb="FFFF33CC"/>
      <color rgb="FFFF33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S12" sqref="S12"/>
    </sheetView>
  </sheetViews>
  <sheetFormatPr defaultRowHeight="15.6" x14ac:dyDescent="0.3"/>
  <cols>
    <col min="1" max="16384" width="8.88671875" style="332"/>
  </cols>
  <sheetData>
    <row r="1" spans="1:13" s="333" customFormat="1" ht="30.6" customHeight="1" x14ac:dyDescent="0.3">
      <c r="A1" s="340" t="s">
        <v>412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ht="15.6" customHeight="1" x14ac:dyDescent="0.3">
      <c r="A2" s="344" t="s">
        <v>405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</row>
    <row r="3" spans="1:13" ht="32.4" customHeight="1" x14ac:dyDescent="0.3">
      <c r="A3" s="339" t="s">
        <v>410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</row>
    <row r="4" spans="1:13" ht="33.6" customHeight="1" x14ac:dyDescent="0.3">
      <c r="A4" s="339" t="s">
        <v>402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</row>
    <row r="5" spans="1:13" ht="30" customHeight="1" x14ac:dyDescent="0.3">
      <c r="A5" s="339" t="s">
        <v>400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</row>
    <row r="6" spans="1:13" ht="30" customHeight="1" x14ac:dyDescent="0.3">
      <c r="A6" s="339" t="s">
        <v>401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</row>
    <row r="7" spans="1:13" x14ac:dyDescent="0.3">
      <c r="A7" s="345" t="s">
        <v>406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</row>
    <row r="8" spans="1:13" ht="32.4" customHeight="1" x14ac:dyDescent="0.3">
      <c r="A8" s="339" t="s">
        <v>411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</row>
    <row r="9" spans="1:13" ht="31.8" customHeight="1" x14ac:dyDescent="0.3">
      <c r="A9" s="341" t="s">
        <v>403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3"/>
    </row>
    <row r="10" spans="1:13" ht="31.2" customHeight="1" x14ac:dyDescent="0.3">
      <c r="A10" s="339" t="s">
        <v>404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</row>
    <row r="11" spans="1:13" x14ac:dyDescent="0.3">
      <c r="A11" s="346" t="s">
        <v>407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</row>
    <row r="12" spans="1:13" ht="30.6" customHeight="1" x14ac:dyDescent="0.3">
      <c r="A12" s="339" t="s">
        <v>413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</row>
    <row r="13" spans="1:13" x14ac:dyDescent="0.3">
      <c r="A13" s="338" t="s">
        <v>408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</row>
    <row r="14" spans="1:13" x14ac:dyDescent="0.3">
      <c r="A14" s="341" t="s">
        <v>416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3"/>
    </row>
    <row r="15" spans="1:13" x14ac:dyDescent="0.3">
      <c r="A15" s="347" t="s">
        <v>417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</row>
    <row r="16" spans="1:13" x14ac:dyDescent="0.3">
      <c r="A16" s="338" t="s">
        <v>409</v>
      </c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</row>
    <row r="17" spans="1:13" x14ac:dyDescent="0.3">
      <c r="A17" s="347" t="s">
        <v>414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</row>
    <row r="18" spans="1:13" ht="32.4" customHeight="1" x14ac:dyDescent="0.3">
      <c r="A18" s="339" t="s">
        <v>415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</row>
    <row r="20" spans="1:13" x14ac:dyDescent="0.3">
      <c r="A20" s="348" t="s">
        <v>418</v>
      </c>
      <c r="B20" s="348"/>
      <c r="C20" s="348"/>
      <c r="D20" s="348"/>
      <c r="E20" s="348"/>
      <c r="F20" s="348"/>
    </row>
  </sheetData>
  <mergeCells count="19">
    <mergeCell ref="A18:M18"/>
    <mergeCell ref="A17:M17"/>
    <mergeCell ref="A15:M15"/>
    <mergeCell ref="A14:M14"/>
    <mergeCell ref="A20:F20"/>
    <mergeCell ref="A13:M13"/>
    <mergeCell ref="A16:M16"/>
    <mergeCell ref="A8:M8"/>
    <mergeCell ref="A10:M10"/>
    <mergeCell ref="A1:M1"/>
    <mergeCell ref="A3:M3"/>
    <mergeCell ref="A4:M4"/>
    <mergeCell ref="A5:M5"/>
    <mergeCell ref="A6:M6"/>
    <mergeCell ref="A9:M9"/>
    <mergeCell ref="A2:M2"/>
    <mergeCell ref="A7:M7"/>
    <mergeCell ref="A11:M11"/>
    <mergeCell ref="A12:M12"/>
  </mergeCells>
  <pageMargins left="0.7" right="0.7" top="0.75" bottom="0.75" header="0.3" footer="0.3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8"/>
  <sheetViews>
    <sheetView tabSelected="1" topLeftCell="A40" zoomScale="80" zoomScaleNormal="80" workbookViewId="0">
      <selection activeCell="K59" sqref="K59"/>
    </sheetView>
  </sheetViews>
  <sheetFormatPr defaultColWidth="9.109375" defaultRowHeight="15.6" x14ac:dyDescent="0.3"/>
  <cols>
    <col min="1" max="1" width="7.6640625" style="78" customWidth="1"/>
    <col min="2" max="2" width="32.5546875" style="295" customWidth="1"/>
    <col min="3" max="3" width="6.88671875" style="77" customWidth="1"/>
    <col min="4" max="4" width="32.6640625" style="80" customWidth="1"/>
    <col min="5" max="5" width="12.77734375" style="184" customWidth="1"/>
    <col min="6" max="6" width="17.6640625" style="78" customWidth="1"/>
    <col min="7" max="7" width="18.21875" style="83" customWidth="1"/>
    <col min="8" max="8" width="7.44140625" style="110" customWidth="1"/>
    <col min="9" max="16384" width="9.109375" style="78"/>
  </cols>
  <sheetData>
    <row r="1" spans="1:8" ht="32.25" customHeight="1" x14ac:dyDescent="0.3">
      <c r="A1" s="353" t="s">
        <v>239</v>
      </c>
      <c r="B1" s="353"/>
      <c r="C1" s="353"/>
      <c r="D1" s="353"/>
      <c r="E1" s="353"/>
      <c r="F1" s="353"/>
      <c r="G1" s="353"/>
      <c r="H1" s="109"/>
    </row>
    <row r="2" spans="1:8" s="79" customFormat="1" ht="14.25" customHeight="1" x14ac:dyDescent="0.3">
      <c r="A2" s="351"/>
      <c r="B2" s="351"/>
      <c r="C2" s="351"/>
      <c r="D2" s="351"/>
      <c r="E2" s="351"/>
      <c r="F2" s="351"/>
      <c r="G2" s="83"/>
      <c r="H2" s="109"/>
    </row>
    <row r="3" spans="1:8" ht="30" customHeight="1" x14ac:dyDescent="0.3">
      <c r="A3" s="112" t="s">
        <v>62</v>
      </c>
      <c r="B3" s="112" t="s">
        <v>2</v>
      </c>
      <c r="C3" s="112" t="s">
        <v>1</v>
      </c>
      <c r="D3" s="113" t="s">
        <v>61</v>
      </c>
      <c r="E3" s="180" t="s">
        <v>352</v>
      </c>
      <c r="F3" s="114" t="s">
        <v>240</v>
      </c>
      <c r="G3" s="119" t="s">
        <v>205</v>
      </c>
    </row>
    <row r="4" spans="1:8" s="192" customFormat="1" ht="33" customHeight="1" x14ac:dyDescent="0.35">
      <c r="A4" s="185">
        <v>1</v>
      </c>
      <c r="B4" s="186" t="s">
        <v>40</v>
      </c>
      <c r="C4" s="185" t="s">
        <v>64</v>
      </c>
      <c r="D4" s="193" t="s">
        <v>369</v>
      </c>
      <c r="E4" s="188">
        <v>0.91900000000000004</v>
      </c>
      <c r="F4" s="298">
        <v>70810</v>
      </c>
      <c r="G4" s="190">
        <v>4426</v>
      </c>
      <c r="H4" s="191"/>
    </row>
    <row r="5" spans="1:8" s="192" customFormat="1" ht="33" customHeight="1" x14ac:dyDescent="0.35">
      <c r="A5" s="185">
        <v>2</v>
      </c>
      <c r="B5" s="186" t="s">
        <v>368</v>
      </c>
      <c r="C5" s="185" t="s">
        <v>5</v>
      </c>
      <c r="D5" s="203" t="s">
        <v>136</v>
      </c>
      <c r="E5" s="204">
        <v>0.89500000000000002</v>
      </c>
      <c r="F5" s="189">
        <v>107025</v>
      </c>
      <c r="G5" s="190">
        <v>13378</v>
      </c>
      <c r="H5" s="191"/>
    </row>
    <row r="6" spans="1:8" s="192" customFormat="1" ht="33" customHeight="1" x14ac:dyDescent="0.35">
      <c r="A6" s="185">
        <v>3</v>
      </c>
      <c r="B6" s="186" t="s">
        <v>19</v>
      </c>
      <c r="C6" s="187" t="s">
        <v>5</v>
      </c>
      <c r="D6" s="186" t="s">
        <v>351</v>
      </c>
      <c r="E6" s="188">
        <v>0.86199999999999999</v>
      </c>
      <c r="F6" s="189">
        <v>114699</v>
      </c>
      <c r="G6" s="190">
        <v>28675</v>
      </c>
      <c r="H6" s="191"/>
    </row>
    <row r="7" spans="1:8" s="192" customFormat="1" ht="33" customHeight="1" x14ac:dyDescent="0.35">
      <c r="A7" s="185">
        <v>4</v>
      </c>
      <c r="B7" s="186" t="s">
        <v>10</v>
      </c>
      <c r="C7" s="187" t="s">
        <v>64</v>
      </c>
      <c r="D7" s="193" t="s">
        <v>70</v>
      </c>
      <c r="E7" s="188">
        <v>0.85499999999999998</v>
      </c>
      <c r="F7" s="189">
        <v>222306</v>
      </c>
      <c r="G7" s="190">
        <v>12083</v>
      </c>
      <c r="H7" s="191"/>
    </row>
    <row r="8" spans="1:8" s="192" customFormat="1" ht="33" customHeight="1" x14ac:dyDescent="0.35">
      <c r="A8" s="185">
        <v>5</v>
      </c>
      <c r="B8" s="186" t="s">
        <v>77</v>
      </c>
      <c r="C8" s="187" t="s">
        <v>5</v>
      </c>
      <c r="D8" s="193" t="s">
        <v>373</v>
      </c>
      <c r="E8" s="188">
        <v>0.84899999999999998</v>
      </c>
      <c r="F8" s="208">
        <v>343868</v>
      </c>
      <c r="G8" s="190">
        <v>8240</v>
      </c>
      <c r="H8" s="191"/>
    </row>
    <row r="9" spans="1:8" s="192" customFormat="1" ht="33" customHeight="1" x14ac:dyDescent="0.35">
      <c r="A9" s="185">
        <v>6</v>
      </c>
      <c r="B9" s="186" t="s">
        <v>19</v>
      </c>
      <c r="C9" s="187" t="s">
        <v>64</v>
      </c>
      <c r="D9" s="193" t="s">
        <v>387</v>
      </c>
      <c r="E9" s="188">
        <v>0.83899999999999997</v>
      </c>
      <c r="F9" s="297">
        <v>149376</v>
      </c>
      <c r="G9" s="190">
        <v>37173</v>
      </c>
      <c r="H9" s="191"/>
    </row>
    <row r="10" spans="1:8" s="192" customFormat="1" ht="33" customHeight="1" x14ac:dyDescent="0.35">
      <c r="A10" s="185">
        <v>7</v>
      </c>
      <c r="B10" s="194" t="s">
        <v>66</v>
      </c>
      <c r="C10" s="187" t="s">
        <v>5</v>
      </c>
      <c r="D10" s="195" t="s">
        <v>353</v>
      </c>
      <c r="E10" s="188">
        <v>0.82799999999999996</v>
      </c>
      <c r="F10" s="196">
        <v>143243</v>
      </c>
      <c r="G10" s="190">
        <v>6821</v>
      </c>
      <c r="H10" s="191"/>
    </row>
    <row r="11" spans="1:8" s="192" customFormat="1" ht="33" customHeight="1" x14ac:dyDescent="0.35">
      <c r="A11" s="185">
        <v>8</v>
      </c>
      <c r="B11" s="194" t="s">
        <v>72</v>
      </c>
      <c r="C11" s="187" t="s">
        <v>5</v>
      </c>
      <c r="D11" s="195" t="s">
        <v>378</v>
      </c>
      <c r="E11" s="188">
        <v>0.82799999999999996</v>
      </c>
      <c r="F11" s="196">
        <v>267328</v>
      </c>
      <c r="G11" s="190">
        <v>7035</v>
      </c>
      <c r="H11" s="191"/>
    </row>
    <row r="12" spans="1:8" s="192" customFormat="1" ht="33" customHeight="1" x14ac:dyDescent="0.35">
      <c r="A12" s="185">
        <v>9</v>
      </c>
      <c r="B12" s="194" t="s">
        <v>46</v>
      </c>
      <c r="C12" s="187" t="s">
        <v>5</v>
      </c>
      <c r="D12" s="195" t="s">
        <v>399</v>
      </c>
      <c r="E12" s="188">
        <v>0.82799999999999996</v>
      </c>
      <c r="F12" s="297">
        <v>162842</v>
      </c>
      <c r="G12" s="190">
        <v>18094</v>
      </c>
      <c r="H12" s="191"/>
    </row>
    <row r="13" spans="1:8" s="201" customFormat="1" ht="33" customHeight="1" x14ac:dyDescent="0.35">
      <c r="A13" s="185">
        <v>10</v>
      </c>
      <c r="B13" s="194" t="s">
        <v>364</v>
      </c>
      <c r="C13" s="187" t="s">
        <v>14</v>
      </c>
      <c r="D13" s="198" t="s">
        <v>36</v>
      </c>
      <c r="E13" s="188">
        <v>0.82299999999999995</v>
      </c>
      <c r="F13" s="199">
        <v>118755</v>
      </c>
      <c r="G13" s="190">
        <v>13195</v>
      </c>
      <c r="H13" s="200"/>
    </row>
    <row r="14" spans="1:8" s="201" customFormat="1" ht="33" customHeight="1" x14ac:dyDescent="0.35">
      <c r="A14" s="185">
        <v>11</v>
      </c>
      <c r="B14" s="186" t="s">
        <v>66</v>
      </c>
      <c r="C14" s="187" t="s">
        <v>5</v>
      </c>
      <c r="D14" s="193" t="s">
        <v>154</v>
      </c>
      <c r="E14" s="188">
        <v>0.79300000000000004</v>
      </c>
      <c r="F14" s="208">
        <v>129063</v>
      </c>
      <c r="G14" s="190">
        <v>11733</v>
      </c>
      <c r="H14" s="200"/>
    </row>
    <row r="15" spans="1:8" s="201" customFormat="1" ht="33" customHeight="1" x14ac:dyDescent="0.35">
      <c r="A15" s="185">
        <v>12</v>
      </c>
      <c r="B15" s="194" t="s">
        <v>51</v>
      </c>
      <c r="C15" s="187" t="s">
        <v>354</v>
      </c>
      <c r="D15" s="194" t="s">
        <v>355</v>
      </c>
      <c r="E15" s="188">
        <v>0.79</v>
      </c>
      <c r="F15" s="199">
        <v>254540</v>
      </c>
      <c r="G15" s="190">
        <v>3305</v>
      </c>
      <c r="H15" s="200"/>
    </row>
    <row r="16" spans="1:8" s="201" customFormat="1" ht="29.4" customHeight="1" x14ac:dyDescent="0.35">
      <c r="A16" s="185">
        <v>13</v>
      </c>
      <c r="B16" s="194" t="s">
        <v>21</v>
      </c>
      <c r="C16" s="187" t="s">
        <v>5</v>
      </c>
      <c r="D16" s="197" t="s">
        <v>139</v>
      </c>
      <c r="E16" s="188">
        <v>0.77600000000000002</v>
      </c>
      <c r="F16" s="199">
        <v>181152</v>
      </c>
      <c r="G16" s="190">
        <v>2448</v>
      </c>
      <c r="H16" s="200"/>
    </row>
    <row r="17" spans="1:8" s="192" customFormat="1" ht="33" customHeight="1" x14ac:dyDescent="0.35">
      <c r="A17" s="185">
        <v>14</v>
      </c>
      <c r="B17" s="186" t="s">
        <v>24</v>
      </c>
      <c r="C17" s="185" t="s">
        <v>5</v>
      </c>
      <c r="D17" s="203" t="s">
        <v>52</v>
      </c>
      <c r="E17" s="188">
        <v>0.75900000000000001</v>
      </c>
      <c r="F17" s="189">
        <v>180539</v>
      </c>
      <c r="G17" s="205">
        <v>7522</v>
      </c>
      <c r="H17" s="191"/>
    </row>
    <row r="18" spans="1:8" s="192" customFormat="1" ht="33" customHeight="1" x14ac:dyDescent="0.35">
      <c r="A18" s="185">
        <v>15</v>
      </c>
      <c r="B18" s="186" t="s">
        <v>134</v>
      </c>
      <c r="C18" s="185" t="s">
        <v>5</v>
      </c>
      <c r="D18" s="203" t="s">
        <v>137</v>
      </c>
      <c r="E18" s="204">
        <v>0.75900000000000001</v>
      </c>
      <c r="F18" s="189">
        <v>168164</v>
      </c>
      <c r="G18" s="205">
        <v>15288</v>
      </c>
      <c r="H18" s="191"/>
    </row>
    <row r="19" spans="1:8" s="192" customFormat="1" ht="31.8" customHeight="1" x14ac:dyDescent="0.35">
      <c r="A19" s="185">
        <v>16</v>
      </c>
      <c r="B19" s="186" t="s">
        <v>65</v>
      </c>
      <c r="C19" s="185" t="s">
        <v>64</v>
      </c>
      <c r="D19" s="202" t="s">
        <v>70</v>
      </c>
      <c r="E19" s="204">
        <v>0.75800000000000001</v>
      </c>
      <c r="F19" s="189">
        <v>190012</v>
      </c>
      <c r="G19" s="205">
        <v>5020</v>
      </c>
      <c r="H19" s="191"/>
    </row>
    <row r="20" spans="1:8" s="192" customFormat="1" ht="31.8" customHeight="1" x14ac:dyDescent="0.35">
      <c r="A20" s="185">
        <v>17</v>
      </c>
      <c r="B20" s="186" t="s">
        <v>419</v>
      </c>
      <c r="C20" s="185" t="s">
        <v>64</v>
      </c>
      <c r="D20" s="203" t="s">
        <v>420</v>
      </c>
      <c r="E20" s="204">
        <v>0.75800000000000001</v>
      </c>
      <c r="F20" s="189">
        <v>176307</v>
      </c>
      <c r="G20" s="205">
        <v>6928</v>
      </c>
      <c r="H20" s="191"/>
    </row>
    <row r="21" spans="1:8" s="192" customFormat="1" ht="31.8" customHeight="1" x14ac:dyDescent="0.35">
      <c r="A21" s="185">
        <v>18</v>
      </c>
      <c r="B21" s="186" t="s">
        <v>77</v>
      </c>
      <c r="C21" s="185" t="s">
        <v>64</v>
      </c>
      <c r="D21" s="203" t="s">
        <v>382</v>
      </c>
      <c r="E21" s="296">
        <v>0.75800000000000001</v>
      </c>
      <c r="F21" s="189">
        <v>153425</v>
      </c>
      <c r="G21" s="205">
        <v>7205</v>
      </c>
      <c r="H21" s="191"/>
    </row>
    <row r="22" spans="1:8" s="192" customFormat="1" ht="36" x14ac:dyDescent="0.35">
      <c r="A22" s="185">
        <v>19</v>
      </c>
      <c r="B22" s="186" t="s">
        <v>360</v>
      </c>
      <c r="C22" s="185" t="s">
        <v>64</v>
      </c>
      <c r="D22" s="202" t="s">
        <v>68</v>
      </c>
      <c r="E22" s="204">
        <v>0.74199999999999999</v>
      </c>
      <c r="F22" s="189">
        <v>249695</v>
      </c>
      <c r="G22" s="205">
        <v>3083</v>
      </c>
      <c r="H22" s="191"/>
    </row>
    <row r="23" spans="1:8" s="192" customFormat="1" ht="28.2" customHeight="1" x14ac:dyDescent="0.35">
      <c r="A23" s="185">
        <v>20</v>
      </c>
      <c r="B23" s="186" t="s">
        <v>10</v>
      </c>
      <c r="C23" s="185" t="s">
        <v>64</v>
      </c>
      <c r="D23" s="202" t="s">
        <v>126</v>
      </c>
      <c r="E23" s="204">
        <v>0.74199999999999999</v>
      </c>
      <c r="F23" s="189">
        <v>270639</v>
      </c>
      <c r="G23" s="205">
        <v>6492</v>
      </c>
      <c r="H23" s="191"/>
    </row>
    <row r="24" spans="1:8" s="192" customFormat="1" ht="36" x14ac:dyDescent="0.35">
      <c r="A24" s="185">
        <v>21</v>
      </c>
      <c r="B24" s="186" t="s">
        <v>363</v>
      </c>
      <c r="C24" s="185" t="s">
        <v>64</v>
      </c>
      <c r="D24" s="202" t="s">
        <v>68</v>
      </c>
      <c r="E24" s="204">
        <v>0.74199999999999999</v>
      </c>
      <c r="F24" s="189">
        <v>169351</v>
      </c>
      <c r="G24" s="205">
        <v>11042</v>
      </c>
      <c r="H24" s="191"/>
    </row>
    <row r="25" spans="1:8" s="192" customFormat="1" ht="33" customHeight="1" x14ac:dyDescent="0.35">
      <c r="A25" s="185">
        <v>22</v>
      </c>
      <c r="B25" s="186" t="s">
        <v>356</v>
      </c>
      <c r="C25" s="206" t="s">
        <v>5</v>
      </c>
      <c r="D25" s="186" t="s">
        <v>357</v>
      </c>
      <c r="E25" s="188">
        <v>0.74099999999999999</v>
      </c>
      <c r="F25" s="189">
        <v>410671</v>
      </c>
      <c r="G25" s="205">
        <v>5626</v>
      </c>
      <c r="H25" s="191"/>
    </row>
    <row r="26" spans="1:8" s="192" customFormat="1" ht="33" customHeight="1" x14ac:dyDescent="0.35">
      <c r="A26" s="185">
        <v>23</v>
      </c>
      <c r="B26" s="186" t="s">
        <v>165</v>
      </c>
      <c r="C26" s="206" t="s">
        <v>5</v>
      </c>
      <c r="D26" s="193" t="s">
        <v>377</v>
      </c>
      <c r="E26" s="188">
        <v>0.72399999999999998</v>
      </c>
      <c r="F26" s="189">
        <v>74720</v>
      </c>
      <c r="G26" s="205">
        <v>7472</v>
      </c>
      <c r="H26" s="191"/>
    </row>
    <row r="27" spans="1:8" s="192" customFormat="1" ht="33" customHeight="1" x14ac:dyDescent="0.35">
      <c r="A27" s="185">
        <v>24</v>
      </c>
      <c r="B27" s="186" t="s">
        <v>21</v>
      </c>
      <c r="C27" s="185" t="s">
        <v>64</v>
      </c>
      <c r="D27" s="203" t="s">
        <v>358</v>
      </c>
      <c r="E27" s="188">
        <v>0.71</v>
      </c>
      <c r="F27" s="189">
        <v>54337</v>
      </c>
      <c r="G27" s="205">
        <v>4854</v>
      </c>
      <c r="H27" s="191"/>
    </row>
    <row r="28" spans="1:8" s="192" customFormat="1" ht="33" customHeight="1" x14ac:dyDescent="0.35">
      <c r="A28" s="185">
        <v>25</v>
      </c>
      <c r="B28" s="186" t="s">
        <v>67</v>
      </c>
      <c r="C28" s="185" t="s">
        <v>5</v>
      </c>
      <c r="D28" s="203" t="s">
        <v>73</v>
      </c>
      <c r="E28" s="188">
        <v>0.70799999999999996</v>
      </c>
      <c r="F28" s="189">
        <v>90432</v>
      </c>
      <c r="G28" s="205">
        <v>6240</v>
      </c>
      <c r="H28" s="191"/>
    </row>
    <row r="29" spans="1:8" s="192" customFormat="1" ht="27.6" customHeight="1" x14ac:dyDescent="0.35">
      <c r="A29" s="185">
        <v>26</v>
      </c>
      <c r="B29" s="194" t="s">
        <v>17</v>
      </c>
      <c r="C29" s="187" t="s">
        <v>5</v>
      </c>
      <c r="D29" s="197" t="s">
        <v>18</v>
      </c>
      <c r="E29" s="188">
        <v>0.70699999999999996</v>
      </c>
      <c r="F29" s="199">
        <v>115847</v>
      </c>
      <c r="G29" s="207">
        <v>4456</v>
      </c>
      <c r="H29" s="191"/>
    </row>
    <row r="30" spans="1:8" s="192" customFormat="1" ht="35.25" customHeight="1" x14ac:dyDescent="0.35">
      <c r="A30" s="185">
        <v>27</v>
      </c>
      <c r="B30" s="186" t="s">
        <v>88</v>
      </c>
      <c r="C30" s="185" t="s">
        <v>58</v>
      </c>
      <c r="D30" s="202" t="s">
        <v>366</v>
      </c>
      <c r="E30" s="230" t="s">
        <v>131</v>
      </c>
      <c r="F30" s="189">
        <v>371429</v>
      </c>
      <c r="G30" s="230" t="s">
        <v>131</v>
      </c>
      <c r="H30" s="191"/>
    </row>
    <row r="31" spans="1:8" s="192" customFormat="1" ht="34.5" customHeight="1" x14ac:dyDescent="0.35">
      <c r="A31" s="185">
        <v>28</v>
      </c>
      <c r="B31" s="186" t="s">
        <v>67</v>
      </c>
      <c r="C31" s="206" t="s">
        <v>64</v>
      </c>
      <c r="D31" s="202" t="s">
        <v>211</v>
      </c>
      <c r="E31" s="230" t="s">
        <v>131</v>
      </c>
      <c r="F31" s="189">
        <v>130456</v>
      </c>
      <c r="G31" s="230" t="s">
        <v>131</v>
      </c>
      <c r="H31" s="191"/>
    </row>
    <row r="32" spans="1:8" s="192" customFormat="1" ht="24" customHeight="1" x14ac:dyDescent="0.35">
      <c r="A32" s="185">
        <v>29</v>
      </c>
      <c r="B32" s="186" t="s">
        <v>67</v>
      </c>
      <c r="C32" s="206" t="s">
        <v>78</v>
      </c>
      <c r="D32" s="186" t="s">
        <v>367</v>
      </c>
      <c r="E32" s="230" t="s">
        <v>131</v>
      </c>
      <c r="F32" s="189">
        <v>259780</v>
      </c>
      <c r="G32" s="230" t="s">
        <v>131</v>
      </c>
      <c r="H32" s="191"/>
    </row>
    <row r="33" spans="1:8" s="192" customFormat="1" ht="39" customHeight="1" x14ac:dyDescent="0.35">
      <c r="A33" s="185">
        <v>30</v>
      </c>
      <c r="B33" s="194" t="s">
        <v>34</v>
      </c>
      <c r="C33" s="185" t="s">
        <v>78</v>
      </c>
      <c r="D33" s="186" t="s">
        <v>367</v>
      </c>
      <c r="E33" s="230" t="s">
        <v>131</v>
      </c>
      <c r="F33" s="189">
        <v>120639</v>
      </c>
      <c r="G33" s="230" t="s">
        <v>131</v>
      </c>
      <c r="H33" s="191"/>
    </row>
    <row r="34" spans="1:8" s="192" customFormat="1" ht="31.5" customHeight="1" x14ac:dyDescent="0.35">
      <c r="A34" s="185">
        <v>31</v>
      </c>
      <c r="B34" s="186" t="s">
        <v>77</v>
      </c>
      <c r="C34" s="185" t="s">
        <v>78</v>
      </c>
      <c r="D34" s="186" t="s">
        <v>367</v>
      </c>
      <c r="E34" s="230" t="s">
        <v>131</v>
      </c>
      <c r="F34" s="189">
        <v>233317</v>
      </c>
      <c r="G34" s="230" t="s">
        <v>131</v>
      </c>
      <c r="H34" s="191"/>
    </row>
    <row r="35" spans="1:8" s="192" customFormat="1" ht="31.5" customHeight="1" x14ac:dyDescent="0.35">
      <c r="A35" s="185">
        <v>32</v>
      </c>
      <c r="B35" s="186" t="s">
        <v>359</v>
      </c>
      <c r="C35" s="185" t="s">
        <v>78</v>
      </c>
      <c r="D35" s="186" t="s">
        <v>367</v>
      </c>
      <c r="E35" s="230" t="s">
        <v>131</v>
      </c>
      <c r="F35" s="189">
        <v>269240</v>
      </c>
      <c r="G35" s="230" t="s">
        <v>131</v>
      </c>
      <c r="H35" s="191"/>
    </row>
    <row r="36" spans="1:8" s="192" customFormat="1" ht="31.5" customHeight="1" x14ac:dyDescent="0.35">
      <c r="A36" s="185">
        <v>33</v>
      </c>
      <c r="B36" s="186" t="s">
        <v>359</v>
      </c>
      <c r="C36" s="185" t="s">
        <v>64</v>
      </c>
      <c r="D36" s="186" t="s">
        <v>68</v>
      </c>
      <c r="E36" s="230" t="s">
        <v>131</v>
      </c>
      <c r="F36" s="189">
        <v>253320</v>
      </c>
      <c r="G36" s="230" t="s">
        <v>131</v>
      </c>
      <c r="H36" s="191"/>
    </row>
    <row r="37" spans="1:8" s="192" customFormat="1" ht="31.5" customHeight="1" x14ac:dyDescent="0.35">
      <c r="A37" s="185">
        <v>34</v>
      </c>
      <c r="B37" s="186" t="s">
        <v>67</v>
      </c>
      <c r="C37" s="185" t="s">
        <v>78</v>
      </c>
      <c r="D37" s="186"/>
      <c r="E37" s="230" t="s">
        <v>213</v>
      </c>
      <c r="F37" s="189">
        <v>113420</v>
      </c>
      <c r="G37" s="230" t="s">
        <v>131</v>
      </c>
      <c r="H37" s="191"/>
    </row>
    <row r="38" spans="1:8" ht="25.5" customHeight="1" x14ac:dyDescent="0.3">
      <c r="A38" s="115"/>
      <c r="B38" s="116"/>
      <c r="C38" s="117"/>
      <c r="D38" s="116"/>
      <c r="E38" s="183"/>
      <c r="F38" s="84"/>
      <c r="G38" s="103"/>
    </row>
    <row r="39" spans="1:8" ht="30" customHeight="1" x14ac:dyDescent="0.3">
      <c r="A39" s="352" t="s">
        <v>397</v>
      </c>
      <c r="B39" s="352"/>
      <c r="C39" s="352"/>
      <c r="D39" s="352"/>
      <c r="E39" s="181" t="s">
        <v>209</v>
      </c>
      <c r="F39" s="104">
        <f>SUM(F4:F37)</f>
        <v>6320747</v>
      </c>
      <c r="G39" s="85"/>
    </row>
    <row r="40" spans="1:8" ht="19.5" customHeight="1" x14ac:dyDescent="0.3">
      <c r="E40" s="182"/>
      <c r="F40" s="105"/>
    </row>
    <row r="41" spans="1:8" ht="23.25" customHeight="1" x14ac:dyDescent="0.3">
      <c r="A41" s="350" t="s">
        <v>76</v>
      </c>
      <c r="B41" s="350"/>
      <c r="C41" s="350"/>
      <c r="D41" s="350"/>
      <c r="E41" s="350"/>
      <c r="F41" s="350"/>
      <c r="G41" s="350"/>
    </row>
    <row r="42" spans="1:8" s="192" customFormat="1" ht="33" customHeight="1" x14ac:dyDescent="0.35">
      <c r="A42" s="185">
        <v>35</v>
      </c>
      <c r="B42" s="186" t="s">
        <v>10</v>
      </c>
      <c r="C42" s="185" t="s">
        <v>5</v>
      </c>
      <c r="D42" s="203" t="s">
        <v>377</v>
      </c>
      <c r="E42" s="188">
        <v>0.70699999999999996</v>
      </c>
      <c r="F42" s="189">
        <v>373303</v>
      </c>
      <c r="G42" s="190">
        <v>7777</v>
      </c>
      <c r="H42" s="191"/>
    </row>
    <row r="43" spans="1:8" s="192" customFormat="1" ht="33" customHeight="1" x14ac:dyDescent="0.35">
      <c r="A43" s="185">
        <v>36</v>
      </c>
      <c r="B43" s="186" t="s">
        <v>421</v>
      </c>
      <c r="C43" s="185" t="s">
        <v>5</v>
      </c>
      <c r="D43" s="203" t="s">
        <v>136</v>
      </c>
      <c r="E43" s="188">
        <v>0.70699999999999996</v>
      </c>
      <c r="F43" s="189">
        <v>544442</v>
      </c>
      <c r="G43" s="190">
        <v>12374</v>
      </c>
      <c r="H43" s="191"/>
    </row>
    <row r="44" spans="1:8" s="192" customFormat="1" ht="33" customHeight="1" x14ac:dyDescent="0.35">
      <c r="A44" s="185">
        <v>37</v>
      </c>
      <c r="B44" s="186" t="s">
        <v>43</v>
      </c>
      <c r="C44" s="185" t="s">
        <v>5</v>
      </c>
      <c r="D44" s="202" t="s">
        <v>136</v>
      </c>
      <c r="E44" s="204">
        <v>0.69</v>
      </c>
      <c r="F44" s="189">
        <v>224772</v>
      </c>
      <c r="G44" s="205">
        <v>6422</v>
      </c>
      <c r="H44" s="191"/>
    </row>
    <row r="45" spans="1:8" s="192" customFormat="1" ht="33" customHeight="1" x14ac:dyDescent="0.35">
      <c r="A45" s="185">
        <v>38</v>
      </c>
      <c r="B45" s="186" t="s">
        <v>17</v>
      </c>
      <c r="C45" s="185" t="s">
        <v>5</v>
      </c>
      <c r="D45" s="202" t="s">
        <v>377</v>
      </c>
      <c r="E45" s="204">
        <v>0.67200000000000004</v>
      </c>
      <c r="F45" s="189">
        <v>94379</v>
      </c>
      <c r="G45" s="205">
        <v>5899</v>
      </c>
      <c r="H45" s="191"/>
    </row>
    <row r="46" spans="1:8" s="192" customFormat="1" ht="33" customHeight="1" x14ac:dyDescent="0.35">
      <c r="A46" s="185">
        <v>39</v>
      </c>
      <c r="B46" s="390" t="s">
        <v>65</v>
      </c>
      <c r="C46" s="185" t="s">
        <v>64</v>
      </c>
      <c r="D46" s="391" t="s">
        <v>425</v>
      </c>
      <c r="E46" s="230" t="s">
        <v>213</v>
      </c>
      <c r="F46" s="189">
        <v>526121</v>
      </c>
      <c r="G46" s="230" t="s">
        <v>131</v>
      </c>
      <c r="H46" s="191"/>
    </row>
    <row r="47" spans="1:8" ht="33" customHeight="1" x14ac:dyDescent="0.35">
      <c r="A47" s="123">
        <v>40</v>
      </c>
      <c r="B47" s="390" t="s">
        <v>424</v>
      </c>
      <c r="C47" s="185" t="s">
        <v>78</v>
      </c>
      <c r="D47" s="391" t="s">
        <v>426</v>
      </c>
      <c r="E47" s="230" t="s">
        <v>213</v>
      </c>
      <c r="F47" s="392">
        <v>182060</v>
      </c>
      <c r="G47" s="230" t="s">
        <v>131</v>
      </c>
    </row>
    <row r="48" spans="1:8" ht="33" customHeight="1" x14ac:dyDescent="0.35">
      <c r="A48" s="123">
        <v>41</v>
      </c>
      <c r="B48" s="390" t="s">
        <v>66</v>
      </c>
      <c r="C48" s="185" t="s">
        <v>64</v>
      </c>
      <c r="D48" s="391" t="s">
        <v>427</v>
      </c>
      <c r="E48" s="230" t="s">
        <v>213</v>
      </c>
      <c r="F48" s="392">
        <v>186068</v>
      </c>
      <c r="G48" s="230" t="s">
        <v>131</v>
      </c>
    </row>
    <row r="49" spans="1:8" ht="33" customHeight="1" x14ac:dyDescent="0.3">
      <c r="A49" s="117"/>
      <c r="B49" s="116"/>
      <c r="C49" s="120"/>
      <c r="D49" s="116"/>
      <c r="E49" s="181" t="s">
        <v>212</v>
      </c>
      <c r="F49" s="118">
        <f>SUM(F42:F48)</f>
        <v>2131145</v>
      </c>
      <c r="G49" s="103"/>
    </row>
    <row r="50" spans="1:8" ht="24.75" customHeight="1" x14ac:dyDescent="0.3">
      <c r="F50" s="81"/>
    </row>
    <row r="51" spans="1:8" ht="25.5" customHeight="1" x14ac:dyDescent="0.3">
      <c r="A51" s="354" t="s">
        <v>207</v>
      </c>
      <c r="B51" s="355"/>
      <c r="C51" s="355"/>
      <c r="D51" s="355"/>
      <c r="E51" s="355"/>
      <c r="F51" s="356"/>
    </row>
    <row r="52" spans="1:8" s="79" customFormat="1" ht="26.25" customHeight="1" x14ac:dyDescent="0.3">
      <c r="A52" s="123">
        <v>1</v>
      </c>
      <c r="B52" s="123" t="s">
        <v>16</v>
      </c>
      <c r="C52" s="123" t="s">
        <v>4</v>
      </c>
      <c r="D52" s="349" t="s">
        <v>422</v>
      </c>
      <c r="E52" s="349"/>
      <c r="F52" s="337">
        <v>113420</v>
      </c>
      <c r="G52" s="83"/>
      <c r="H52" s="111"/>
    </row>
    <row r="54" spans="1:8" ht="25.5" customHeight="1" x14ac:dyDescent="0.3">
      <c r="A54" s="386" t="s">
        <v>423</v>
      </c>
      <c r="B54" s="387"/>
      <c r="C54" s="387"/>
      <c r="D54" s="387"/>
      <c r="E54" s="387"/>
      <c r="F54" s="388"/>
    </row>
    <row r="55" spans="1:8" s="79" customFormat="1" ht="26.25" customHeight="1" x14ac:dyDescent="0.3">
      <c r="A55" s="123">
        <v>1</v>
      </c>
      <c r="B55" s="123" t="s">
        <v>65</v>
      </c>
      <c r="C55" s="123" t="s">
        <v>64</v>
      </c>
      <c r="D55" s="349" t="s">
        <v>425</v>
      </c>
      <c r="E55" s="349"/>
      <c r="F55" s="337">
        <v>526121</v>
      </c>
      <c r="G55" s="83"/>
      <c r="H55" s="111"/>
    </row>
    <row r="56" spans="1:8" s="79" customFormat="1" ht="26.25" customHeight="1" x14ac:dyDescent="0.3">
      <c r="A56" s="123">
        <v>2</v>
      </c>
      <c r="B56" s="123" t="s">
        <v>424</v>
      </c>
      <c r="C56" s="123" t="s">
        <v>78</v>
      </c>
      <c r="D56" s="349" t="s">
        <v>426</v>
      </c>
      <c r="E56" s="349"/>
      <c r="F56" s="389">
        <v>182060</v>
      </c>
      <c r="G56" s="83"/>
      <c r="H56" s="111"/>
    </row>
    <row r="57" spans="1:8" s="79" customFormat="1" ht="26.25" customHeight="1" x14ac:dyDescent="0.3">
      <c r="A57" s="123">
        <v>3</v>
      </c>
      <c r="B57" s="123" t="s">
        <v>66</v>
      </c>
      <c r="C57" s="123" t="s">
        <v>64</v>
      </c>
      <c r="D57" s="349" t="s">
        <v>427</v>
      </c>
      <c r="E57" s="349"/>
      <c r="F57" s="389">
        <v>186068</v>
      </c>
      <c r="G57" s="83"/>
      <c r="H57" s="111"/>
    </row>
    <row r="58" spans="1:8" x14ac:dyDescent="0.3">
      <c r="F58" s="393">
        <f>SUM(F55:F57)</f>
        <v>894249</v>
      </c>
    </row>
  </sheetData>
  <sortState ref="A4:G41">
    <sortCondition descending="1" ref="E4:E41"/>
  </sortState>
  <mergeCells count="10">
    <mergeCell ref="D57:E57"/>
    <mergeCell ref="A54:F54"/>
    <mergeCell ref="D55:E55"/>
    <mergeCell ref="D56:E56"/>
    <mergeCell ref="A41:G41"/>
    <mergeCell ref="A2:F2"/>
    <mergeCell ref="A39:D39"/>
    <mergeCell ref="A1:G1"/>
    <mergeCell ref="A51:F51"/>
    <mergeCell ref="D52:E52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2"/>
  <sheetViews>
    <sheetView topLeftCell="A7" workbookViewId="0">
      <selection activeCell="G12" sqref="G12"/>
    </sheetView>
  </sheetViews>
  <sheetFormatPr defaultColWidth="9.109375" defaultRowHeight="14.4" x14ac:dyDescent="0.3"/>
  <cols>
    <col min="1" max="1" width="24.44140625" style="51" customWidth="1"/>
    <col min="2" max="2" width="7" style="46" customWidth="1"/>
    <col min="3" max="3" width="31.44140625" style="51" customWidth="1"/>
    <col min="4" max="4" width="12" style="45" customWidth="1"/>
    <col min="5" max="5" width="9.21875" style="299" customWidth="1"/>
    <col min="6" max="6" width="9.109375" style="299" customWidth="1"/>
    <col min="7" max="9" width="8.21875" style="299" customWidth="1"/>
    <col min="10" max="10" width="12.44140625" style="321" customWidth="1"/>
    <col min="11" max="16384" width="9.109375" style="44"/>
  </cols>
  <sheetData>
    <row r="1" spans="1:10" ht="29.4" customHeight="1" thickTop="1" thickBot="1" x14ac:dyDescent="0.35">
      <c r="A1" s="357" t="s">
        <v>7</v>
      </c>
      <c r="B1" s="358"/>
      <c r="C1" s="358"/>
      <c r="D1" s="44"/>
      <c r="J1" s="300"/>
    </row>
    <row r="2" spans="1:10" ht="42.6" thickTop="1" thickBot="1" x14ac:dyDescent="0.35">
      <c r="A2" s="301" t="s">
        <v>2</v>
      </c>
      <c r="B2" s="302" t="s">
        <v>1</v>
      </c>
      <c r="C2" s="301" t="s">
        <v>0</v>
      </c>
      <c r="D2" s="303" t="s">
        <v>55</v>
      </c>
      <c r="E2" s="303" t="s">
        <v>390</v>
      </c>
      <c r="F2" s="303" t="s">
        <v>391</v>
      </c>
      <c r="G2" s="303" t="s">
        <v>393</v>
      </c>
      <c r="H2" s="303" t="s">
        <v>394</v>
      </c>
      <c r="I2" s="303" t="s">
        <v>395</v>
      </c>
      <c r="J2" s="304" t="s">
        <v>82</v>
      </c>
    </row>
    <row r="3" spans="1:10" ht="15" thickTop="1" x14ac:dyDescent="0.3">
      <c r="A3" s="305"/>
      <c r="B3" s="306"/>
      <c r="C3" s="305"/>
      <c r="D3" s="307"/>
      <c r="E3" s="307"/>
      <c r="F3" s="307"/>
      <c r="G3" s="307"/>
      <c r="H3" s="331" t="s">
        <v>63</v>
      </c>
      <c r="I3" s="331" t="s">
        <v>396</v>
      </c>
      <c r="J3" s="308"/>
    </row>
    <row r="4" spans="1:10" ht="28.2" x14ac:dyDescent="0.3">
      <c r="A4" s="309" t="s">
        <v>3</v>
      </c>
      <c r="B4" s="310" t="s">
        <v>5</v>
      </c>
      <c r="C4" s="311" t="s">
        <v>6</v>
      </c>
      <c r="D4" s="312">
        <v>112316</v>
      </c>
      <c r="E4" s="310">
        <v>18</v>
      </c>
      <c r="F4" s="310">
        <v>18</v>
      </c>
      <c r="G4" s="316"/>
      <c r="H4" s="316"/>
      <c r="I4" s="316"/>
      <c r="J4" s="326">
        <f>D4/F4</f>
        <v>6239.7777777777774</v>
      </c>
    </row>
    <row r="5" spans="1:10" x14ac:dyDescent="0.3">
      <c r="A5" s="309" t="s">
        <v>3</v>
      </c>
      <c r="B5" s="313" t="s">
        <v>9</v>
      </c>
      <c r="C5" s="311" t="s">
        <v>211</v>
      </c>
      <c r="D5" s="312">
        <v>130456</v>
      </c>
      <c r="E5" s="316"/>
      <c r="F5" s="316"/>
      <c r="G5" s="316"/>
      <c r="H5" s="316"/>
      <c r="I5" s="316"/>
      <c r="J5" s="327" t="e">
        <f t="shared" ref="J5:J6" si="0">D5/I5</f>
        <v>#DIV/0!</v>
      </c>
    </row>
    <row r="6" spans="1:10" x14ac:dyDescent="0.3">
      <c r="A6" s="309" t="s">
        <v>3</v>
      </c>
      <c r="B6" s="313" t="s">
        <v>9</v>
      </c>
      <c r="C6" s="311" t="s">
        <v>388</v>
      </c>
      <c r="D6" s="312">
        <v>259780</v>
      </c>
      <c r="E6" s="316"/>
      <c r="F6" s="316"/>
      <c r="G6" s="316"/>
      <c r="H6" s="316"/>
      <c r="I6" s="316"/>
      <c r="J6" s="327" t="e">
        <f t="shared" si="0"/>
        <v>#DIV/0!</v>
      </c>
    </row>
    <row r="7" spans="1:10" ht="28.2" x14ac:dyDescent="0.3">
      <c r="A7" s="309" t="s">
        <v>8</v>
      </c>
      <c r="B7" s="310" t="s">
        <v>5</v>
      </c>
      <c r="C7" s="311" t="s">
        <v>27</v>
      </c>
      <c r="D7" s="312">
        <v>168164</v>
      </c>
      <c r="E7" s="310">
        <v>20</v>
      </c>
      <c r="F7" s="310">
        <v>11</v>
      </c>
      <c r="G7" s="316"/>
      <c r="H7" s="316"/>
      <c r="I7" s="316"/>
      <c r="J7" s="326">
        <f>D7/F7</f>
        <v>15287.636363636364</v>
      </c>
    </row>
    <row r="8" spans="1:10" x14ac:dyDescent="0.3">
      <c r="A8" s="309" t="s">
        <v>12</v>
      </c>
      <c r="B8" s="310" t="s">
        <v>5</v>
      </c>
      <c r="C8" s="311" t="s">
        <v>13</v>
      </c>
      <c r="D8" s="312">
        <v>107025</v>
      </c>
      <c r="E8" s="310">
        <v>9</v>
      </c>
      <c r="F8" s="310">
        <v>8</v>
      </c>
      <c r="G8" s="316"/>
      <c r="H8" s="316"/>
      <c r="I8" s="316"/>
      <c r="J8" s="326">
        <f>D8/F8</f>
        <v>13378.125</v>
      </c>
    </row>
    <row r="9" spans="1:10" ht="28.2" x14ac:dyDescent="0.3">
      <c r="A9" s="309" t="s">
        <v>25</v>
      </c>
      <c r="B9" s="310" t="s">
        <v>5</v>
      </c>
      <c r="C9" s="311" t="s">
        <v>33</v>
      </c>
      <c r="D9" s="312">
        <v>267328</v>
      </c>
      <c r="E9" s="310">
        <v>44</v>
      </c>
      <c r="F9" s="310">
        <v>38</v>
      </c>
      <c r="G9" s="316"/>
      <c r="H9" s="316"/>
      <c r="I9" s="316"/>
      <c r="J9" s="326">
        <f>D9/F9</f>
        <v>7034.9473684210525</v>
      </c>
    </row>
    <row r="10" spans="1:10" x14ac:dyDescent="0.3">
      <c r="A10" s="309" t="s">
        <v>21</v>
      </c>
      <c r="B10" s="310" t="s">
        <v>5</v>
      </c>
      <c r="C10" s="311" t="s">
        <v>47</v>
      </c>
      <c r="D10" s="312">
        <v>181152</v>
      </c>
      <c r="E10" s="310">
        <v>90</v>
      </c>
      <c r="F10" s="310">
        <v>74</v>
      </c>
      <c r="G10" s="316"/>
      <c r="H10" s="316"/>
      <c r="I10" s="316"/>
      <c r="J10" s="326">
        <f>D10/F10</f>
        <v>2448</v>
      </c>
    </row>
    <row r="11" spans="1:10" ht="28.2" x14ac:dyDescent="0.3">
      <c r="A11" s="309" t="s">
        <v>21</v>
      </c>
      <c r="B11" s="313" t="s">
        <v>9</v>
      </c>
      <c r="C11" s="311" t="s">
        <v>42</v>
      </c>
      <c r="D11" s="312">
        <v>53394</v>
      </c>
      <c r="E11" s="310">
        <v>6</v>
      </c>
      <c r="F11" s="310">
        <v>0</v>
      </c>
      <c r="G11" s="310">
        <v>11</v>
      </c>
      <c r="H11" s="325">
        <f t="shared" ref="H11:H32" si="1">SUM(E11+G11)</f>
        <v>17</v>
      </c>
      <c r="I11" s="325">
        <f>SUM(F11+G11)</f>
        <v>11</v>
      </c>
      <c r="J11" s="327">
        <f>D11/I11</f>
        <v>4854</v>
      </c>
    </row>
    <row r="12" spans="1:10" ht="28.2" x14ac:dyDescent="0.3">
      <c r="A12" s="309" t="s">
        <v>50</v>
      </c>
      <c r="B12" s="310" t="s">
        <v>5</v>
      </c>
      <c r="C12" s="311" t="s">
        <v>79</v>
      </c>
      <c r="D12" s="312">
        <v>544442</v>
      </c>
      <c r="E12" s="310">
        <v>56</v>
      </c>
      <c r="F12" s="310">
        <v>44</v>
      </c>
      <c r="G12" s="316"/>
      <c r="H12" s="316"/>
      <c r="I12" s="316"/>
      <c r="J12" s="326">
        <f>D12/F12</f>
        <v>12373.681818181818</v>
      </c>
    </row>
    <row r="13" spans="1:10" ht="28.2" x14ac:dyDescent="0.3">
      <c r="A13" s="309" t="s">
        <v>10</v>
      </c>
      <c r="B13" s="310" t="s">
        <v>5</v>
      </c>
      <c r="C13" s="311" t="s">
        <v>80</v>
      </c>
      <c r="D13" s="312">
        <v>373303</v>
      </c>
      <c r="E13" s="310">
        <v>59</v>
      </c>
      <c r="F13" s="310">
        <v>48</v>
      </c>
      <c r="G13" s="316"/>
      <c r="H13" s="316"/>
      <c r="I13" s="316"/>
      <c r="J13" s="326">
        <f>D13/F13</f>
        <v>7777.145833333333</v>
      </c>
    </row>
    <row r="14" spans="1:10" ht="18.75" customHeight="1" x14ac:dyDescent="0.3">
      <c r="A14" s="309" t="s">
        <v>10</v>
      </c>
      <c r="B14" s="313" t="s">
        <v>9</v>
      </c>
      <c r="C14" s="311" t="s">
        <v>70</v>
      </c>
      <c r="D14" s="314">
        <v>217499</v>
      </c>
      <c r="E14" s="310">
        <v>3</v>
      </c>
      <c r="F14" s="310">
        <v>3</v>
      </c>
      <c r="G14" s="310">
        <v>15</v>
      </c>
      <c r="H14" s="325">
        <f t="shared" si="1"/>
        <v>18</v>
      </c>
      <c r="I14" s="325">
        <f t="shared" ref="I14:I15" si="2">SUM(F14+G14)</f>
        <v>18</v>
      </c>
      <c r="J14" s="327">
        <f t="shared" ref="J14:J15" si="3">D14/I14</f>
        <v>12083.277777777777</v>
      </c>
    </row>
    <row r="15" spans="1:10" ht="28.2" x14ac:dyDescent="0.3">
      <c r="A15" s="309" t="s">
        <v>10</v>
      </c>
      <c r="B15" s="313" t="s">
        <v>9</v>
      </c>
      <c r="C15" s="311" t="s">
        <v>32</v>
      </c>
      <c r="D15" s="312">
        <v>266154</v>
      </c>
      <c r="E15" s="310">
        <v>21</v>
      </c>
      <c r="F15" s="310">
        <v>10</v>
      </c>
      <c r="G15" s="310">
        <v>31</v>
      </c>
      <c r="H15" s="325">
        <f t="shared" si="1"/>
        <v>52</v>
      </c>
      <c r="I15" s="325">
        <f t="shared" si="2"/>
        <v>41</v>
      </c>
      <c r="J15" s="327">
        <f t="shared" si="3"/>
        <v>6491.5609756097565</v>
      </c>
    </row>
    <row r="16" spans="1:10" x14ac:dyDescent="0.3">
      <c r="A16" s="309" t="s">
        <v>46</v>
      </c>
      <c r="B16" s="310" t="s">
        <v>5</v>
      </c>
      <c r="C16" s="311" t="s">
        <v>20</v>
      </c>
      <c r="D16" s="312">
        <v>162842</v>
      </c>
      <c r="E16" s="310">
        <v>13</v>
      </c>
      <c r="F16" s="310">
        <v>9</v>
      </c>
      <c r="G16" s="316"/>
      <c r="H16" s="316"/>
      <c r="I16" s="316"/>
      <c r="J16" s="326">
        <f>D16/F16</f>
        <v>18093.555555555555</v>
      </c>
    </row>
    <row r="17" spans="1:10" ht="28.2" x14ac:dyDescent="0.3">
      <c r="A17" s="309" t="s">
        <v>48</v>
      </c>
      <c r="B17" s="310" t="s">
        <v>5</v>
      </c>
      <c r="C17" s="311" t="s">
        <v>49</v>
      </c>
      <c r="D17" s="312">
        <v>410671</v>
      </c>
      <c r="E17" s="310">
        <v>79</v>
      </c>
      <c r="F17" s="310">
        <v>73</v>
      </c>
      <c r="G17" s="316"/>
      <c r="H17" s="316"/>
      <c r="I17" s="316"/>
      <c r="J17" s="326">
        <f>D17/F17</f>
        <v>5625.6301369863013</v>
      </c>
    </row>
    <row r="18" spans="1:10" ht="28.2" x14ac:dyDescent="0.3">
      <c r="A18" s="309" t="s">
        <v>35</v>
      </c>
      <c r="B18" s="310" t="s">
        <v>14</v>
      </c>
      <c r="C18" s="311" t="s">
        <v>36</v>
      </c>
      <c r="D18" s="312">
        <v>118755</v>
      </c>
      <c r="E18" s="310">
        <v>16</v>
      </c>
      <c r="F18" s="310">
        <v>9</v>
      </c>
      <c r="G18" s="316"/>
      <c r="H18" s="316"/>
      <c r="I18" s="316"/>
      <c r="J18" s="326">
        <f>D18/F18</f>
        <v>13195</v>
      </c>
    </row>
    <row r="19" spans="1:10" ht="19.5" customHeight="1" x14ac:dyDescent="0.3">
      <c r="A19" s="309" t="s">
        <v>60</v>
      </c>
      <c r="B19" s="313" t="s">
        <v>9</v>
      </c>
      <c r="C19" s="311" t="s">
        <v>71</v>
      </c>
      <c r="D19" s="315">
        <v>173211</v>
      </c>
      <c r="E19" s="310">
        <v>4</v>
      </c>
      <c r="F19" s="310">
        <v>3</v>
      </c>
      <c r="G19" s="310">
        <v>22</v>
      </c>
      <c r="H19" s="325">
        <f t="shared" si="1"/>
        <v>26</v>
      </c>
      <c r="I19" s="325">
        <f>SUM(F19+G19)</f>
        <v>25</v>
      </c>
      <c r="J19" s="328">
        <f>D19/I19</f>
        <v>6928.44</v>
      </c>
    </row>
    <row r="20" spans="1:10" ht="28.2" x14ac:dyDescent="0.3">
      <c r="A20" s="309" t="s">
        <v>37</v>
      </c>
      <c r="B20" s="310" t="s">
        <v>5</v>
      </c>
      <c r="C20" s="311" t="s">
        <v>15</v>
      </c>
      <c r="D20" s="312">
        <v>143243</v>
      </c>
      <c r="E20" s="310">
        <v>27</v>
      </c>
      <c r="F20" s="310">
        <v>21</v>
      </c>
      <c r="G20" s="316"/>
      <c r="H20" s="316"/>
      <c r="I20" s="316"/>
      <c r="J20" s="326">
        <f>D20/F20</f>
        <v>6821.0952380952385</v>
      </c>
    </row>
    <row r="21" spans="1:10" ht="28.2" x14ac:dyDescent="0.3">
      <c r="A21" s="309" t="s">
        <v>37</v>
      </c>
      <c r="B21" s="310" t="s">
        <v>5</v>
      </c>
      <c r="C21" s="311" t="s">
        <v>38</v>
      </c>
      <c r="D21" s="312">
        <v>129063</v>
      </c>
      <c r="E21" s="310">
        <v>11</v>
      </c>
      <c r="F21" s="310">
        <v>11</v>
      </c>
      <c r="G21" s="316"/>
      <c r="H21" s="316"/>
      <c r="I21" s="316"/>
      <c r="J21" s="326">
        <f>D21/F21</f>
        <v>11733</v>
      </c>
    </row>
    <row r="22" spans="1:10" ht="28.2" x14ac:dyDescent="0.3">
      <c r="A22" s="309" t="s">
        <v>88</v>
      </c>
      <c r="B22" s="310" t="s">
        <v>58</v>
      </c>
      <c r="C22" s="311" t="s">
        <v>59</v>
      </c>
      <c r="D22" s="312">
        <v>371429</v>
      </c>
      <c r="E22" s="316"/>
      <c r="F22" s="316"/>
      <c r="G22" s="316"/>
      <c r="H22" s="316"/>
      <c r="I22" s="316"/>
      <c r="J22" s="326" t="e">
        <f>D22/F22</f>
        <v>#DIV/0!</v>
      </c>
    </row>
    <row r="23" spans="1:10" ht="18.75" customHeight="1" x14ac:dyDescent="0.3">
      <c r="A23" s="309" t="s">
        <v>34</v>
      </c>
      <c r="B23" s="313" t="s">
        <v>9</v>
      </c>
      <c r="C23" s="311" t="s">
        <v>78</v>
      </c>
      <c r="D23" s="312">
        <v>120639</v>
      </c>
      <c r="E23" s="316"/>
      <c r="F23" s="316"/>
      <c r="G23" s="316"/>
      <c r="H23" s="316"/>
      <c r="I23" s="316"/>
      <c r="J23" s="327" t="e">
        <f>D23/I23</f>
        <v>#DIV/0!</v>
      </c>
    </row>
    <row r="24" spans="1:10" ht="18" customHeight="1" x14ac:dyDescent="0.3">
      <c r="A24" s="309" t="s">
        <v>16</v>
      </c>
      <c r="B24" s="310" t="s">
        <v>4</v>
      </c>
      <c r="C24" s="311" t="s">
        <v>39</v>
      </c>
      <c r="D24" s="312">
        <v>113420</v>
      </c>
      <c r="E24" s="310">
        <v>807</v>
      </c>
      <c r="F24" s="310">
        <v>607</v>
      </c>
      <c r="G24" s="316"/>
      <c r="H24" s="316"/>
      <c r="I24" s="316"/>
      <c r="J24" s="326">
        <f>D24/F24</f>
        <v>186.85337726523889</v>
      </c>
    </row>
    <row r="25" spans="1:10" ht="15.75" customHeight="1" x14ac:dyDescent="0.3">
      <c r="A25" s="309" t="s">
        <v>24</v>
      </c>
      <c r="B25" s="317" t="s">
        <v>5</v>
      </c>
      <c r="C25" s="311" t="s">
        <v>52</v>
      </c>
      <c r="D25" s="312">
        <v>180539</v>
      </c>
      <c r="E25" s="310">
        <v>32</v>
      </c>
      <c r="F25" s="310">
        <v>24</v>
      </c>
      <c r="G25" s="316"/>
      <c r="H25" s="316"/>
      <c r="I25" s="316"/>
      <c r="J25" s="326">
        <f>D25/F25</f>
        <v>7522.458333333333</v>
      </c>
    </row>
    <row r="26" spans="1:10" x14ac:dyDescent="0.3">
      <c r="A26" s="309" t="s">
        <v>65</v>
      </c>
      <c r="B26" s="313" t="s">
        <v>9</v>
      </c>
      <c r="C26" s="311" t="s">
        <v>69</v>
      </c>
      <c r="D26" s="312">
        <v>185753</v>
      </c>
      <c r="E26" s="310">
        <v>15</v>
      </c>
      <c r="F26" s="310">
        <v>6</v>
      </c>
      <c r="G26" s="310">
        <v>31</v>
      </c>
      <c r="H26" s="325">
        <f t="shared" si="1"/>
        <v>46</v>
      </c>
      <c r="I26" s="325">
        <f>SUM(F26+G26)</f>
        <v>37</v>
      </c>
      <c r="J26" s="327">
        <f>D26/I26</f>
        <v>5020.3513513513517</v>
      </c>
    </row>
    <row r="27" spans="1:10" x14ac:dyDescent="0.3">
      <c r="A27" s="309" t="s">
        <v>17</v>
      </c>
      <c r="B27" s="310" t="s">
        <v>5</v>
      </c>
      <c r="C27" s="311" t="s">
        <v>18</v>
      </c>
      <c r="D27" s="312">
        <v>115847</v>
      </c>
      <c r="E27" s="310">
        <v>30</v>
      </c>
      <c r="F27" s="310">
        <v>26</v>
      </c>
      <c r="G27" s="316"/>
      <c r="H27" s="316"/>
      <c r="I27" s="316"/>
      <c r="J27" s="326">
        <f>D27/F27</f>
        <v>4455.6538461538457</v>
      </c>
    </row>
    <row r="28" spans="1:10" ht="18.75" customHeight="1" x14ac:dyDescent="0.3">
      <c r="A28" s="309" t="s">
        <v>17</v>
      </c>
      <c r="B28" s="310" t="s">
        <v>5</v>
      </c>
      <c r="C28" s="311" t="s">
        <v>11</v>
      </c>
      <c r="D28" s="312">
        <v>94379</v>
      </c>
      <c r="E28" s="310">
        <v>19</v>
      </c>
      <c r="F28" s="310">
        <v>16</v>
      </c>
      <c r="G28" s="316"/>
      <c r="H28" s="316"/>
      <c r="I28" s="316"/>
      <c r="J28" s="326">
        <f>D28/F28</f>
        <v>5898.6875</v>
      </c>
    </row>
    <row r="29" spans="1:10" ht="24" customHeight="1" x14ac:dyDescent="0.3">
      <c r="A29" s="309" t="s">
        <v>19</v>
      </c>
      <c r="B29" s="310" t="s">
        <v>5</v>
      </c>
      <c r="C29" s="311" t="s">
        <v>44</v>
      </c>
      <c r="D29" s="312">
        <v>114699</v>
      </c>
      <c r="E29" s="310">
        <v>6</v>
      </c>
      <c r="F29" s="310">
        <v>4</v>
      </c>
      <c r="G29" s="316"/>
      <c r="H29" s="316"/>
      <c r="I29" s="316"/>
      <c r="J29" s="326">
        <f>D29/F29</f>
        <v>28674.75</v>
      </c>
    </row>
    <row r="30" spans="1:10" ht="20.25" customHeight="1" x14ac:dyDescent="0.3">
      <c r="A30" s="309" t="s">
        <v>19</v>
      </c>
      <c r="B30" s="313" t="s">
        <v>9</v>
      </c>
      <c r="C30" s="311" t="s">
        <v>45</v>
      </c>
      <c r="D30" s="312">
        <v>148693</v>
      </c>
      <c r="E30" s="310">
        <v>0</v>
      </c>
      <c r="F30" s="310">
        <v>0</v>
      </c>
      <c r="G30" s="310">
        <v>4</v>
      </c>
      <c r="H30" s="325">
        <f t="shared" si="1"/>
        <v>4</v>
      </c>
      <c r="I30" s="325">
        <f t="shared" ref="I30:I32" si="4">SUM(F30+G30)</f>
        <v>4</v>
      </c>
      <c r="J30" s="327">
        <f t="shared" ref="J30:J32" si="5">D30/I30</f>
        <v>37173.25</v>
      </c>
    </row>
    <row r="31" spans="1:10" ht="24" customHeight="1" x14ac:dyDescent="0.3">
      <c r="A31" s="309" t="s">
        <v>51</v>
      </c>
      <c r="B31" s="313" t="s">
        <v>9</v>
      </c>
      <c r="C31" s="311" t="s">
        <v>23</v>
      </c>
      <c r="D31" s="312">
        <v>254512</v>
      </c>
      <c r="E31" s="310">
        <v>9</v>
      </c>
      <c r="F31" s="310">
        <v>6</v>
      </c>
      <c r="G31" s="310">
        <v>71</v>
      </c>
      <c r="H31" s="325">
        <f t="shared" si="1"/>
        <v>80</v>
      </c>
      <c r="I31" s="325">
        <f t="shared" si="4"/>
        <v>77</v>
      </c>
      <c r="J31" s="327">
        <f t="shared" si="5"/>
        <v>3305.3506493506493</v>
      </c>
    </row>
    <row r="32" spans="1:10" ht="28.2" x14ac:dyDescent="0.3">
      <c r="A32" s="309" t="s">
        <v>75</v>
      </c>
      <c r="B32" s="313" t="s">
        <v>9</v>
      </c>
      <c r="C32" s="311" t="s">
        <v>68</v>
      </c>
      <c r="D32" s="312">
        <v>243530</v>
      </c>
      <c r="E32" s="310">
        <v>32</v>
      </c>
      <c r="F32" s="310">
        <v>29</v>
      </c>
      <c r="G32" s="310">
        <v>50</v>
      </c>
      <c r="H32" s="325">
        <f t="shared" si="1"/>
        <v>82</v>
      </c>
      <c r="I32" s="325">
        <f t="shared" si="4"/>
        <v>79</v>
      </c>
      <c r="J32" s="327">
        <f t="shared" si="5"/>
        <v>3082.6582278481014</v>
      </c>
    </row>
    <row r="33" spans="1:10" ht="28.2" x14ac:dyDescent="0.3">
      <c r="A33" s="309" t="s">
        <v>40</v>
      </c>
      <c r="B33" s="313" t="s">
        <v>9</v>
      </c>
      <c r="C33" s="311" t="s">
        <v>41</v>
      </c>
      <c r="D33" s="312">
        <v>70810</v>
      </c>
      <c r="E33" s="310">
        <v>3</v>
      </c>
      <c r="F33" s="310">
        <v>2</v>
      </c>
      <c r="G33" s="310">
        <v>14</v>
      </c>
      <c r="H33" s="325">
        <f>SUM(E33+G33)</f>
        <v>17</v>
      </c>
      <c r="I33" s="325">
        <f>SUM(F33+G33)</f>
        <v>16</v>
      </c>
      <c r="J33" s="327">
        <f>D33/I33</f>
        <v>4425.625</v>
      </c>
    </row>
    <row r="34" spans="1:10" ht="28.2" x14ac:dyDescent="0.3">
      <c r="A34" s="309" t="s">
        <v>30</v>
      </c>
      <c r="B34" s="310" t="s">
        <v>5</v>
      </c>
      <c r="C34" s="311" t="s">
        <v>389</v>
      </c>
      <c r="D34" s="312">
        <v>576801</v>
      </c>
      <c r="E34" s="310">
        <v>86</v>
      </c>
      <c r="F34" s="310">
        <v>70</v>
      </c>
      <c r="G34" s="316"/>
      <c r="H34" s="316"/>
      <c r="I34" s="316"/>
      <c r="J34" s="326">
        <f>D34/F34</f>
        <v>8240.0142857142855</v>
      </c>
    </row>
    <row r="35" spans="1:10" ht="28.2" x14ac:dyDescent="0.3">
      <c r="A35" s="309" t="s">
        <v>30</v>
      </c>
      <c r="B35" s="313" t="s">
        <v>9</v>
      </c>
      <c r="C35" s="311" t="s">
        <v>367</v>
      </c>
      <c r="D35" s="312">
        <v>233317</v>
      </c>
      <c r="E35" s="316"/>
      <c r="F35" s="316"/>
      <c r="G35" s="316"/>
      <c r="H35" s="316"/>
      <c r="I35" s="316"/>
      <c r="J35" s="327" t="e">
        <f t="shared" ref="J35:J38" si="6">D35/I35</f>
        <v>#DIV/0!</v>
      </c>
    </row>
    <row r="36" spans="1:10" ht="28.2" x14ac:dyDescent="0.3">
      <c r="A36" s="309" t="s">
        <v>30</v>
      </c>
      <c r="B36" s="313" t="s">
        <v>9</v>
      </c>
      <c r="C36" s="311" t="s">
        <v>68</v>
      </c>
      <c r="D36" s="312">
        <v>151301</v>
      </c>
      <c r="E36" s="310">
        <v>0</v>
      </c>
      <c r="F36" s="310">
        <v>0</v>
      </c>
      <c r="G36" s="310">
        <v>21</v>
      </c>
      <c r="H36" s="325">
        <f t="shared" ref="H36:H40" si="7">SUM(E36+G36)</f>
        <v>21</v>
      </c>
      <c r="I36" s="325">
        <f t="shared" ref="I36" si="8">SUM(F36+G36)</f>
        <v>21</v>
      </c>
      <c r="J36" s="327">
        <f t="shared" si="6"/>
        <v>7204.8095238095239</v>
      </c>
    </row>
    <row r="37" spans="1:10" x14ac:dyDescent="0.3">
      <c r="A37" s="309" t="s">
        <v>26</v>
      </c>
      <c r="B37" s="313" t="s">
        <v>9</v>
      </c>
      <c r="C37" s="311" t="s">
        <v>367</v>
      </c>
      <c r="D37" s="314">
        <v>269240</v>
      </c>
      <c r="E37" s="316"/>
      <c r="F37" s="316"/>
      <c r="G37" s="316"/>
      <c r="H37" s="316"/>
      <c r="I37" s="316"/>
      <c r="J37" s="327" t="e">
        <f t="shared" si="6"/>
        <v>#DIV/0!</v>
      </c>
    </row>
    <row r="38" spans="1:10" x14ac:dyDescent="0.3">
      <c r="A38" s="309" t="s">
        <v>26</v>
      </c>
      <c r="B38" s="313" t="s">
        <v>9</v>
      </c>
      <c r="C38" s="311" t="s">
        <v>70</v>
      </c>
      <c r="D38" s="314">
        <v>253320</v>
      </c>
      <c r="E38" s="316"/>
      <c r="F38" s="316"/>
      <c r="G38" s="316"/>
      <c r="H38" s="316"/>
      <c r="I38" s="316"/>
      <c r="J38" s="327" t="e">
        <f t="shared" si="6"/>
        <v>#DIV/0!</v>
      </c>
    </row>
    <row r="39" spans="1:10" ht="28.2" x14ac:dyDescent="0.3">
      <c r="A39" s="309" t="s">
        <v>43</v>
      </c>
      <c r="B39" s="310" t="s">
        <v>5</v>
      </c>
      <c r="C39" s="311" t="s">
        <v>81</v>
      </c>
      <c r="D39" s="312">
        <v>224772</v>
      </c>
      <c r="E39" s="310">
        <v>43</v>
      </c>
      <c r="F39" s="310">
        <v>35</v>
      </c>
      <c r="G39" s="316"/>
      <c r="H39" s="316"/>
      <c r="I39" s="316"/>
      <c r="J39" s="326">
        <f>D39/F39</f>
        <v>6422.0571428571429</v>
      </c>
    </row>
    <row r="40" spans="1:10" x14ac:dyDescent="0.3">
      <c r="A40" s="322" t="s">
        <v>392</v>
      </c>
      <c r="B40" s="313" t="s">
        <v>9</v>
      </c>
      <c r="C40" s="323" t="s">
        <v>68</v>
      </c>
      <c r="D40" s="312">
        <v>165636</v>
      </c>
      <c r="E40" s="310">
        <v>6</v>
      </c>
      <c r="F40" s="310">
        <v>0</v>
      </c>
      <c r="G40" s="310">
        <v>15</v>
      </c>
      <c r="H40" s="325">
        <f t="shared" si="7"/>
        <v>21</v>
      </c>
      <c r="I40" s="325">
        <f>SUM(F40+G40)</f>
        <v>15</v>
      </c>
      <c r="J40" s="329">
        <f>D40/I40</f>
        <v>11042.4</v>
      </c>
    </row>
    <row r="41" spans="1:10" ht="28.8" thickBot="1" x14ac:dyDescent="0.35">
      <c r="A41" s="318" t="s">
        <v>208</v>
      </c>
      <c r="B41" s="319" t="s">
        <v>5</v>
      </c>
      <c r="C41" s="320" t="s">
        <v>11</v>
      </c>
      <c r="D41" s="312">
        <v>74720</v>
      </c>
      <c r="E41" s="310">
        <v>17</v>
      </c>
      <c r="F41" s="310">
        <v>10</v>
      </c>
      <c r="G41" s="316"/>
      <c r="H41" s="316"/>
      <c r="I41" s="316"/>
      <c r="J41" s="330">
        <f>D41/F41</f>
        <v>7472</v>
      </c>
    </row>
    <row r="42" spans="1:10" ht="15" thickTop="1" x14ac:dyDescent="0.3">
      <c r="D42" s="324">
        <f>SUM(D4:D41)</f>
        <v>7782155</v>
      </c>
    </row>
  </sheetData>
  <mergeCells count="1">
    <mergeCell ref="A1:C1"/>
  </mergeCells>
  <pageMargins left="0.25" right="0.25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U25"/>
  <sheetViews>
    <sheetView workbookViewId="0">
      <selection activeCell="K24" sqref="K24"/>
    </sheetView>
  </sheetViews>
  <sheetFormatPr defaultRowHeight="14.4" x14ac:dyDescent="0.3"/>
  <cols>
    <col min="1" max="1" width="13.6640625" customWidth="1"/>
    <col min="2" max="3" width="4.33203125" style="1" customWidth="1"/>
    <col min="4" max="4" width="6.44140625" customWidth="1"/>
    <col min="5" max="5" width="11.44140625" customWidth="1"/>
    <col min="6" max="6" width="9.44140625" customWidth="1"/>
    <col min="7" max="7" width="11.5546875" customWidth="1"/>
    <col min="8" max="8" width="8.44140625" customWidth="1"/>
    <col min="9" max="9" width="10.77734375" customWidth="1"/>
    <col min="10" max="10" width="9.77734375" customWidth="1"/>
    <col min="11" max="11" width="6.44140625" customWidth="1"/>
    <col min="12" max="12" width="7.88671875" customWidth="1"/>
    <col min="13" max="13" width="6.109375" customWidth="1"/>
    <col min="14" max="14" width="9.33203125" customWidth="1"/>
    <col min="15" max="15" width="7.5546875" customWidth="1"/>
    <col min="16" max="16" width="9.21875" customWidth="1"/>
    <col min="18" max="18" width="9.6640625" customWidth="1"/>
  </cols>
  <sheetData>
    <row r="1" spans="1:21" x14ac:dyDescent="0.3">
      <c r="A1" s="360" t="s">
        <v>244</v>
      </c>
      <c r="B1" s="360"/>
      <c r="C1" s="360"/>
      <c r="E1" s="360" t="s">
        <v>251</v>
      </c>
      <c r="F1" s="360"/>
      <c r="G1" s="360"/>
      <c r="H1" s="360"/>
      <c r="I1" s="360"/>
      <c r="J1" s="360"/>
      <c r="L1" s="360" t="s">
        <v>259</v>
      </c>
      <c r="M1" s="360"/>
      <c r="N1" s="360"/>
      <c r="O1" s="360"/>
      <c r="P1" s="360"/>
      <c r="Q1" s="360"/>
      <c r="R1" s="360"/>
      <c r="S1" s="360"/>
      <c r="T1" s="360"/>
      <c r="U1" s="360"/>
    </row>
    <row r="2" spans="1:21" x14ac:dyDescent="0.3">
      <c r="A2" s="55" t="s">
        <v>243</v>
      </c>
      <c r="B2" s="56">
        <v>0</v>
      </c>
      <c r="C2" s="56">
        <v>-2</v>
      </c>
      <c r="E2" s="370" t="s">
        <v>255</v>
      </c>
      <c r="F2" s="371"/>
      <c r="G2" s="366" t="s">
        <v>166</v>
      </c>
      <c r="H2" s="366"/>
      <c r="I2" s="367" t="s">
        <v>83</v>
      </c>
      <c r="J2" s="367"/>
      <c r="L2" s="376" t="s">
        <v>179</v>
      </c>
      <c r="M2" s="376"/>
      <c r="N2" s="377" t="s">
        <v>180</v>
      </c>
      <c r="O2" s="377"/>
      <c r="P2" s="378" t="s">
        <v>185</v>
      </c>
      <c r="Q2" s="378"/>
      <c r="R2" s="379" t="s">
        <v>186</v>
      </c>
      <c r="S2" s="379"/>
      <c r="T2" s="380" t="s">
        <v>187</v>
      </c>
      <c r="U2" s="380"/>
    </row>
    <row r="3" spans="1:21" x14ac:dyDescent="0.3">
      <c r="A3" s="127" t="s">
        <v>245</v>
      </c>
      <c r="B3" s="124">
        <v>0</v>
      </c>
      <c r="C3" s="124">
        <v>-2</v>
      </c>
      <c r="E3" s="131" t="s">
        <v>253</v>
      </c>
      <c r="F3" s="131">
        <v>5</v>
      </c>
      <c r="G3" s="128" t="s">
        <v>256</v>
      </c>
      <c r="H3" s="128">
        <v>5</v>
      </c>
      <c r="I3" s="122" t="s">
        <v>174</v>
      </c>
      <c r="J3" s="122">
        <v>5</v>
      </c>
      <c r="L3" s="57" t="s">
        <v>178</v>
      </c>
      <c r="M3" s="57">
        <v>5</v>
      </c>
      <c r="N3" s="63" t="s">
        <v>181</v>
      </c>
      <c r="O3" s="63">
        <v>5</v>
      </c>
      <c r="P3" s="60" t="s">
        <v>188</v>
      </c>
      <c r="Q3" s="60">
        <v>5</v>
      </c>
      <c r="R3" s="61" t="s">
        <v>191</v>
      </c>
      <c r="S3" s="61">
        <v>5</v>
      </c>
      <c r="T3" s="59" t="s">
        <v>194</v>
      </c>
      <c r="U3" s="59">
        <v>5</v>
      </c>
    </row>
    <row r="4" spans="1:21" x14ac:dyDescent="0.3">
      <c r="A4" s="127" t="s">
        <v>246</v>
      </c>
      <c r="B4" s="124">
        <v>0</v>
      </c>
      <c r="C4" s="124">
        <v>-2</v>
      </c>
      <c r="E4" s="131" t="s">
        <v>171</v>
      </c>
      <c r="F4" s="131">
        <v>4</v>
      </c>
      <c r="G4" s="128" t="s">
        <v>257</v>
      </c>
      <c r="H4" s="128">
        <v>4</v>
      </c>
      <c r="I4" s="122" t="s">
        <v>175</v>
      </c>
      <c r="J4" s="122">
        <v>4</v>
      </c>
      <c r="L4" s="57" t="s">
        <v>53</v>
      </c>
      <c r="M4" s="57">
        <v>4</v>
      </c>
      <c r="N4" s="63" t="s">
        <v>182</v>
      </c>
      <c r="O4" s="63">
        <v>4</v>
      </c>
      <c r="P4" s="60" t="s">
        <v>189</v>
      </c>
      <c r="Q4" s="60">
        <v>4</v>
      </c>
      <c r="R4" s="61" t="s">
        <v>192</v>
      </c>
      <c r="S4" s="61">
        <v>4</v>
      </c>
      <c r="T4" s="59" t="s">
        <v>195</v>
      </c>
      <c r="U4" s="59">
        <v>4</v>
      </c>
    </row>
    <row r="5" spans="1:21" x14ac:dyDescent="0.3">
      <c r="A5" s="127" t="s">
        <v>247</v>
      </c>
      <c r="B5" s="124">
        <v>0</v>
      </c>
      <c r="C5" s="124">
        <v>-2</v>
      </c>
      <c r="E5" s="131" t="s">
        <v>172</v>
      </c>
      <c r="F5" s="131">
        <v>3</v>
      </c>
      <c r="G5" s="128" t="s">
        <v>171</v>
      </c>
      <c r="H5" s="128">
        <v>3</v>
      </c>
      <c r="I5" s="122" t="s">
        <v>258</v>
      </c>
      <c r="J5" s="122">
        <v>3</v>
      </c>
      <c r="L5" s="57" t="s">
        <v>54</v>
      </c>
      <c r="M5" s="57">
        <v>3</v>
      </c>
      <c r="N5" s="63" t="s">
        <v>183</v>
      </c>
      <c r="O5" s="63">
        <v>3</v>
      </c>
      <c r="P5" s="60" t="s">
        <v>190</v>
      </c>
      <c r="Q5" s="60">
        <v>3</v>
      </c>
      <c r="R5" s="61" t="s">
        <v>193</v>
      </c>
      <c r="S5" s="61">
        <v>3</v>
      </c>
      <c r="T5" s="59" t="s">
        <v>196</v>
      </c>
      <c r="U5" s="59">
        <v>3</v>
      </c>
    </row>
    <row r="6" spans="1:21" x14ac:dyDescent="0.3">
      <c r="A6" s="127" t="s">
        <v>248</v>
      </c>
      <c r="B6" s="124">
        <v>0</v>
      </c>
      <c r="C6" s="124">
        <v>-2</v>
      </c>
      <c r="E6" s="131" t="s">
        <v>254</v>
      </c>
      <c r="F6" s="131">
        <v>2</v>
      </c>
      <c r="G6" s="128" t="s">
        <v>172</v>
      </c>
      <c r="H6" s="128">
        <v>2</v>
      </c>
      <c r="I6" s="122" t="s">
        <v>176</v>
      </c>
      <c r="J6" s="122">
        <v>2</v>
      </c>
      <c r="L6" s="57" t="s">
        <v>173</v>
      </c>
      <c r="M6" s="57">
        <v>0</v>
      </c>
      <c r="N6" s="63" t="s">
        <v>184</v>
      </c>
      <c r="O6" s="63">
        <v>0</v>
      </c>
      <c r="P6" s="60" t="s">
        <v>85</v>
      </c>
      <c r="Q6" s="60">
        <v>0</v>
      </c>
      <c r="R6" s="61" t="s">
        <v>86</v>
      </c>
      <c r="S6" s="61">
        <v>0</v>
      </c>
      <c r="T6" s="59" t="s">
        <v>87</v>
      </c>
      <c r="U6" s="59">
        <v>0</v>
      </c>
    </row>
    <row r="7" spans="1:21" x14ac:dyDescent="0.3">
      <c r="A7" s="129" t="s">
        <v>249</v>
      </c>
      <c r="B7" s="130">
        <v>0</v>
      </c>
      <c r="C7" s="130">
        <v>-2</v>
      </c>
      <c r="E7" s="131" t="s">
        <v>252</v>
      </c>
      <c r="F7" s="131">
        <v>1</v>
      </c>
      <c r="G7" s="128" t="s">
        <v>173</v>
      </c>
      <c r="H7" s="128">
        <v>1</v>
      </c>
      <c r="I7" s="122" t="s">
        <v>177</v>
      </c>
      <c r="J7" s="122">
        <v>1</v>
      </c>
    </row>
    <row r="8" spans="1:21" x14ac:dyDescent="0.3">
      <c r="A8" s="129" t="s">
        <v>250</v>
      </c>
      <c r="B8" s="130">
        <v>0</v>
      </c>
      <c r="C8" s="130">
        <v>-2</v>
      </c>
    </row>
    <row r="9" spans="1:21" x14ac:dyDescent="0.3">
      <c r="A9" s="125" t="s">
        <v>84</v>
      </c>
      <c r="B9" s="126">
        <v>0</v>
      </c>
      <c r="C9" s="126">
        <v>-2</v>
      </c>
    </row>
    <row r="10" spans="1:21" x14ac:dyDescent="0.3">
      <c r="A10" s="125" t="s">
        <v>99</v>
      </c>
      <c r="B10" s="126">
        <v>0</v>
      </c>
      <c r="C10" s="126">
        <v>-2</v>
      </c>
    </row>
    <row r="12" spans="1:21" x14ac:dyDescent="0.3">
      <c r="A12" s="360" t="s">
        <v>262</v>
      </c>
      <c r="B12" s="360"/>
      <c r="C12" s="360"/>
      <c r="D12" s="360"/>
      <c r="E12" s="360"/>
      <c r="F12" s="360"/>
      <c r="G12" s="360"/>
      <c r="I12" s="360" t="s">
        <v>268</v>
      </c>
      <c r="J12" s="360"/>
      <c r="K12" s="360"/>
      <c r="M12" s="360" t="s">
        <v>275</v>
      </c>
      <c r="N12" s="360"/>
      <c r="O12" s="360"/>
      <c r="Q12" s="360" t="s">
        <v>384</v>
      </c>
      <c r="R12" s="360"/>
      <c r="S12" s="360"/>
      <c r="T12" s="360"/>
    </row>
    <row r="13" spans="1:21" x14ac:dyDescent="0.3">
      <c r="A13" s="381" t="s">
        <v>263</v>
      </c>
      <c r="B13" s="381"/>
      <c r="C13" s="369" t="s">
        <v>260</v>
      </c>
      <c r="D13" s="369"/>
      <c r="E13" s="369"/>
      <c r="F13" s="368" t="s">
        <v>261</v>
      </c>
      <c r="G13" s="368"/>
      <c r="I13" s="136" t="s">
        <v>269</v>
      </c>
      <c r="J13" s="136" t="s">
        <v>271</v>
      </c>
      <c r="K13" s="136">
        <v>10</v>
      </c>
      <c r="M13" s="359" t="s">
        <v>276</v>
      </c>
      <c r="N13" s="359"/>
      <c r="O13" s="137">
        <v>5</v>
      </c>
      <c r="Q13" s="361" t="s">
        <v>281</v>
      </c>
      <c r="R13" s="361"/>
      <c r="S13" s="361"/>
      <c r="T13" s="138" t="s">
        <v>282</v>
      </c>
    </row>
    <row r="14" spans="1:21" x14ac:dyDescent="0.3">
      <c r="A14" s="62" t="s">
        <v>267</v>
      </c>
      <c r="B14" s="62">
        <v>4</v>
      </c>
      <c r="C14" s="364" t="s">
        <v>267</v>
      </c>
      <c r="D14" s="365"/>
      <c r="E14" s="132">
        <v>4</v>
      </c>
      <c r="F14" s="58" t="s">
        <v>267</v>
      </c>
      <c r="G14" s="58">
        <v>4</v>
      </c>
      <c r="I14" s="136" t="s">
        <v>266</v>
      </c>
      <c r="J14" s="136" t="s">
        <v>272</v>
      </c>
      <c r="K14" s="136">
        <v>8</v>
      </c>
      <c r="M14" s="359" t="s">
        <v>277</v>
      </c>
      <c r="N14" s="359"/>
      <c r="O14" s="137">
        <v>4</v>
      </c>
      <c r="Q14" s="361" t="s">
        <v>283</v>
      </c>
      <c r="R14" s="361"/>
      <c r="S14" s="361"/>
      <c r="T14" s="138" t="s">
        <v>284</v>
      </c>
    </row>
    <row r="15" spans="1:21" x14ac:dyDescent="0.3">
      <c r="A15" s="62" t="s">
        <v>266</v>
      </c>
      <c r="B15" s="62">
        <v>3</v>
      </c>
      <c r="C15" s="364" t="s">
        <v>266</v>
      </c>
      <c r="D15" s="365"/>
      <c r="E15" s="132">
        <v>3</v>
      </c>
      <c r="F15" s="58" t="s">
        <v>266</v>
      </c>
      <c r="G15" s="58">
        <v>3</v>
      </c>
      <c r="I15" s="136" t="s">
        <v>265</v>
      </c>
      <c r="J15" s="136" t="s">
        <v>273</v>
      </c>
      <c r="K15" s="136">
        <v>6</v>
      </c>
      <c r="M15" s="359" t="s">
        <v>278</v>
      </c>
      <c r="N15" s="359"/>
      <c r="O15" s="137">
        <v>3</v>
      </c>
    </row>
    <row r="16" spans="1:21" x14ac:dyDescent="0.3">
      <c r="A16" s="62" t="s">
        <v>265</v>
      </c>
      <c r="B16" s="62">
        <v>2</v>
      </c>
      <c r="C16" s="364" t="s">
        <v>265</v>
      </c>
      <c r="D16" s="365"/>
      <c r="E16" s="132">
        <v>2</v>
      </c>
      <c r="F16" s="58" t="s">
        <v>265</v>
      </c>
      <c r="G16" s="58">
        <v>2</v>
      </c>
      <c r="I16" s="136" t="s">
        <v>270</v>
      </c>
      <c r="J16" s="136" t="s">
        <v>274</v>
      </c>
      <c r="K16" s="136">
        <v>4</v>
      </c>
      <c r="M16" s="359" t="s">
        <v>279</v>
      </c>
      <c r="N16" s="359"/>
      <c r="O16" s="137">
        <v>2</v>
      </c>
    </row>
    <row r="17" spans="1:15" x14ac:dyDescent="0.3">
      <c r="A17" s="134" t="s">
        <v>264</v>
      </c>
      <c r="B17" s="62">
        <v>1</v>
      </c>
      <c r="C17" s="362" t="s">
        <v>264</v>
      </c>
      <c r="D17" s="363"/>
      <c r="E17" s="132">
        <v>1</v>
      </c>
      <c r="F17" s="135" t="s">
        <v>264</v>
      </c>
      <c r="G17" s="58">
        <v>1</v>
      </c>
      <c r="I17" s="1"/>
      <c r="J17" s="1"/>
      <c r="K17" s="1"/>
      <c r="M17" s="359" t="s">
        <v>280</v>
      </c>
      <c r="N17" s="359"/>
      <c r="O17" s="137">
        <v>1</v>
      </c>
    </row>
    <row r="18" spans="1:15" x14ac:dyDescent="0.3">
      <c r="A18" s="62" t="s">
        <v>85</v>
      </c>
      <c r="B18" s="62">
        <v>0</v>
      </c>
      <c r="C18" s="364" t="s">
        <v>85</v>
      </c>
      <c r="D18" s="365"/>
      <c r="E18" s="132">
        <v>0</v>
      </c>
      <c r="F18" s="58" t="s">
        <v>85</v>
      </c>
      <c r="G18" s="58">
        <v>0</v>
      </c>
      <c r="I18" s="1"/>
      <c r="J18" s="1"/>
      <c r="K18" s="1"/>
    </row>
    <row r="19" spans="1:15" x14ac:dyDescent="0.3">
      <c r="I19" s="1"/>
      <c r="J19" s="1"/>
      <c r="K19" s="1"/>
    </row>
    <row r="20" spans="1:15" x14ac:dyDescent="0.3">
      <c r="A20" s="375" t="s">
        <v>197</v>
      </c>
      <c r="B20" s="375"/>
      <c r="C20" s="375"/>
      <c r="F20" s="374" t="s">
        <v>198</v>
      </c>
      <c r="G20" s="374"/>
      <c r="H20" s="374"/>
    </row>
    <row r="21" spans="1:15" x14ac:dyDescent="0.3">
      <c r="A21" s="139" t="s">
        <v>5</v>
      </c>
      <c r="B21" s="373">
        <v>58</v>
      </c>
      <c r="C21" s="373"/>
      <c r="F21" s="372" t="s">
        <v>199</v>
      </c>
      <c r="G21" s="372"/>
      <c r="H21" s="133">
        <v>53</v>
      </c>
    </row>
    <row r="22" spans="1:15" x14ac:dyDescent="0.3">
      <c r="A22" s="139" t="s">
        <v>242</v>
      </c>
      <c r="B22" s="373">
        <v>62</v>
      </c>
      <c r="C22" s="373"/>
      <c r="F22" s="372" t="s">
        <v>241</v>
      </c>
      <c r="G22" s="372"/>
      <c r="H22" s="133">
        <v>48</v>
      </c>
    </row>
    <row r="23" spans="1:15" x14ac:dyDescent="0.3">
      <c r="A23" s="139" t="s">
        <v>14</v>
      </c>
      <c r="B23" s="373">
        <v>62</v>
      </c>
      <c r="C23" s="373"/>
      <c r="F23" s="372" t="s">
        <v>115</v>
      </c>
      <c r="G23" s="372"/>
      <c r="H23" s="133">
        <v>5</v>
      </c>
    </row>
    <row r="24" spans="1:15" x14ac:dyDescent="0.3">
      <c r="A24" s="139" t="s">
        <v>4</v>
      </c>
      <c r="B24" s="373">
        <v>53</v>
      </c>
      <c r="C24" s="373"/>
      <c r="F24" s="372" t="s">
        <v>200</v>
      </c>
      <c r="G24" s="372"/>
      <c r="H24" s="133">
        <v>38</v>
      </c>
    </row>
    <row r="25" spans="1:15" x14ac:dyDescent="0.3">
      <c r="F25" s="372" t="s">
        <v>201</v>
      </c>
      <c r="G25" s="372"/>
      <c r="H25" s="133">
        <v>38</v>
      </c>
    </row>
  </sheetData>
  <mergeCells count="41">
    <mergeCell ref="P2:Q2"/>
    <mergeCell ref="R2:S2"/>
    <mergeCell ref="T2:U2"/>
    <mergeCell ref="C16:D16"/>
    <mergeCell ref="A13:B13"/>
    <mergeCell ref="C15:D15"/>
    <mergeCell ref="M13:N13"/>
    <mergeCell ref="M14:N14"/>
    <mergeCell ref="M15:N15"/>
    <mergeCell ref="L1:U1"/>
    <mergeCell ref="E2:F2"/>
    <mergeCell ref="F25:G25"/>
    <mergeCell ref="B23:C23"/>
    <mergeCell ref="B24:C24"/>
    <mergeCell ref="F20:H20"/>
    <mergeCell ref="F21:G21"/>
    <mergeCell ref="F22:G22"/>
    <mergeCell ref="F23:G23"/>
    <mergeCell ref="F24:G24"/>
    <mergeCell ref="B22:C22"/>
    <mergeCell ref="B21:C21"/>
    <mergeCell ref="A20:C20"/>
    <mergeCell ref="M16:N16"/>
    <mergeCell ref="L2:M2"/>
    <mergeCell ref="N2:O2"/>
    <mergeCell ref="C17:D17"/>
    <mergeCell ref="C18:D18"/>
    <mergeCell ref="A1:C1"/>
    <mergeCell ref="E1:J1"/>
    <mergeCell ref="G2:H2"/>
    <mergeCell ref="I2:J2"/>
    <mergeCell ref="F13:G13"/>
    <mergeCell ref="A12:G12"/>
    <mergeCell ref="I12:K12"/>
    <mergeCell ref="C13:E13"/>
    <mergeCell ref="C14:D14"/>
    <mergeCell ref="M17:N17"/>
    <mergeCell ref="M12:O12"/>
    <mergeCell ref="Q12:T12"/>
    <mergeCell ref="Q13:S13"/>
    <mergeCell ref="Q14:S14"/>
  </mergeCells>
  <pageMargins left="0.25" right="0.25" top="0.75" bottom="0.75" header="0.3" footer="0.3"/>
  <pageSetup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P48"/>
  <sheetViews>
    <sheetView topLeftCell="A19" zoomScale="75" zoomScaleNormal="75" workbookViewId="0">
      <selection activeCell="AJ10" sqref="AJ10"/>
    </sheetView>
  </sheetViews>
  <sheetFormatPr defaultColWidth="9.109375" defaultRowHeight="14.4" x14ac:dyDescent="0.3"/>
  <cols>
    <col min="1" max="1" width="6.109375" style="44" customWidth="1"/>
    <col min="2" max="2" width="12.6640625" style="51" customWidth="1"/>
    <col min="3" max="5" width="10.6640625" style="45" customWidth="1"/>
    <col min="6" max="19" width="9.109375" style="45"/>
    <col min="20" max="21" width="9.109375" style="46"/>
    <col min="22" max="22" width="10.109375" style="45" customWidth="1"/>
    <col min="23" max="31" width="9.109375" style="45"/>
    <col min="32" max="32" width="10.6640625" style="45" customWidth="1"/>
    <col min="33" max="33" width="9.109375" style="45"/>
    <col min="34" max="34" width="11.33203125" style="45" bestFit="1" customWidth="1"/>
    <col min="35" max="35" width="9.109375" style="45"/>
    <col min="36" max="40" width="9.109375" style="46"/>
    <col min="41" max="41" width="9.109375" style="44"/>
    <col min="42" max="42" width="12.6640625" style="51" customWidth="1"/>
    <col min="43" max="16384" width="9.109375" style="44"/>
  </cols>
  <sheetData>
    <row r="1" spans="1:42" s="43" customFormat="1" ht="27" customHeight="1" x14ac:dyDescent="0.3">
      <c r="B1" s="121" t="s">
        <v>202</v>
      </c>
      <c r="C1" s="52" t="s">
        <v>67</v>
      </c>
      <c r="D1" s="52" t="s">
        <v>67</v>
      </c>
      <c r="E1" s="86" t="s">
        <v>67</v>
      </c>
      <c r="F1" s="52" t="s">
        <v>134</v>
      </c>
      <c r="G1" s="52" t="s">
        <v>12</v>
      </c>
      <c r="H1" s="52" t="s">
        <v>72</v>
      </c>
      <c r="I1" s="52" t="s">
        <v>169</v>
      </c>
      <c r="J1" s="52" t="s">
        <v>169</v>
      </c>
      <c r="K1" s="52" t="s">
        <v>74</v>
      </c>
      <c r="L1" s="52" t="s">
        <v>141</v>
      </c>
      <c r="M1" s="52" t="s">
        <v>141</v>
      </c>
      <c r="N1" s="52" t="s">
        <v>141</v>
      </c>
      <c r="O1" s="52" t="s">
        <v>145</v>
      </c>
      <c r="P1" s="52" t="s">
        <v>147</v>
      </c>
      <c r="Q1" s="52" t="s">
        <v>148</v>
      </c>
      <c r="R1" s="52" t="s">
        <v>149</v>
      </c>
      <c r="S1" s="52" t="s">
        <v>115</v>
      </c>
      <c r="T1" s="53" t="s">
        <v>66</v>
      </c>
      <c r="U1" s="53" t="s">
        <v>66</v>
      </c>
      <c r="V1" s="52" t="s">
        <v>155</v>
      </c>
      <c r="W1" s="52" t="s">
        <v>16</v>
      </c>
      <c r="X1" s="52" t="s">
        <v>24</v>
      </c>
      <c r="Y1" s="52" t="s">
        <v>65</v>
      </c>
      <c r="Z1" s="52" t="s">
        <v>17</v>
      </c>
      <c r="AA1" s="52" t="s">
        <v>17</v>
      </c>
      <c r="AB1" s="52" t="s">
        <v>159</v>
      </c>
      <c r="AC1" s="52" t="s">
        <v>159</v>
      </c>
      <c r="AD1" s="52" t="s">
        <v>160</v>
      </c>
      <c r="AE1" s="52" t="s">
        <v>161</v>
      </c>
      <c r="AF1" s="52" t="s">
        <v>162</v>
      </c>
      <c r="AG1" s="86" t="s">
        <v>77</v>
      </c>
      <c r="AH1" s="86" t="s">
        <v>77</v>
      </c>
      <c r="AI1" s="86" t="s">
        <v>77</v>
      </c>
      <c r="AJ1" s="53" t="s">
        <v>163</v>
      </c>
      <c r="AK1" s="53" t="s">
        <v>163</v>
      </c>
      <c r="AL1" s="53" t="s">
        <v>164</v>
      </c>
      <c r="AM1" s="53" t="s">
        <v>285</v>
      </c>
      <c r="AN1" s="53" t="s">
        <v>165</v>
      </c>
      <c r="AP1" s="121" t="s">
        <v>202</v>
      </c>
    </row>
    <row r="2" spans="1:42" s="43" customFormat="1" ht="34.5" customHeight="1" x14ac:dyDescent="0.3">
      <c r="B2" s="50"/>
      <c r="C2" s="52" t="s">
        <v>73</v>
      </c>
      <c r="D2" s="52" t="s">
        <v>64</v>
      </c>
      <c r="E2" s="86" t="s">
        <v>78</v>
      </c>
      <c r="F2" s="52" t="s">
        <v>137</v>
      </c>
      <c r="G2" s="52" t="s">
        <v>136</v>
      </c>
      <c r="H2" s="52" t="s">
        <v>138</v>
      </c>
      <c r="I2" s="52" t="s">
        <v>139</v>
      </c>
      <c r="J2" s="52" t="s">
        <v>140</v>
      </c>
      <c r="K2" s="52" t="s">
        <v>142</v>
      </c>
      <c r="L2" s="52" t="s">
        <v>143</v>
      </c>
      <c r="M2" s="52" t="s">
        <v>144</v>
      </c>
      <c r="N2" s="52" t="s">
        <v>126</v>
      </c>
      <c r="O2" s="52" t="s">
        <v>146</v>
      </c>
      <c r="P2" s="52" t="s">
        <v>150</v>
      </c>
      <c r="Q2" s="52" t="s">
        <v>151</v>
      </c>
      <c r="R2" s="52" t="s">
        <v>152</v>
      </c>
      <c r="S2" s="52" t="s">
        <v>58</v>
      </c>
      <c r="T2" s="53" t="s">
        <v>153</v>
      </c>
      <c r="U2" s="53" t="s">
        <v>154</v>
      </c>
      <c r="V2" s="52" t="s">
        <v>78</v>
      </c>
      <c r="W2" s="52" t="s">
        <v>156</v>
      </c>
      <c r="X2" s="52" t="s">
        <v>157</v>
      </c>
      <c r="Y2" s="52" t="s">
        <v>144</v>
      </c>
      <c r="Z2" s="52" t="s">
        <v>5</v>
      </c>
      <c r="AA2" s="52" t="s">
        <v>158</v>
      </c>
      <c r="AB2" s="52" t="s">
        <v>127</v>
      </c>
      <c r="AC2" s="52" t="s">
        <v>128</v>
      </c>
      <c r="AD2" s="52" t="s">
        <v>22</v>
      </c>
      <c r="AE2" s="52" t="s">
        <v>64</v>
      </c>
      <c r="AF2" s="52" t="s">
        <v>64</v>
      </c>
      <c r="AG2" s="52" t="s">
        <v>5</v>
      </c>
      <c r="AH2" s="86" t="s">
        <v>381</v>
      </c>
      <c r="AI2" s="86" t="s">
        <v>78</v>
      </c>
      <c r="AJ2" s="53" t="s">
        <v>64</v>
      </c>
      <c r="AK2" s="53" t="s">
        <v>78</v>
      </c>
      <c r="AL2" s="53" t="s">
        <v>5</v>
      </c>
      <c r="AM2" s="53" t="s">
        <v>64</v>
      </c>
      <c r="AN2" s="53" t="s">
        <v>5</v>
      </c>
      <c r="AP2" s="50"/>
    </row>
    <row r="3" spans="1:42" s="43" customFormat="1" ht="32.25" customHeight="1" x14ac:dyDescent="0.3">
      <c r="A3" s="382" t="s">
        <v>286</v>
      </c>
      <c r="B3" s="54" t="s">
        <v>287</v>
      </c>
      <c r="C3" s="140">
        <v>-2</v>
      </c>
      <c r="D3" s="143"/>
      <c r="E3" s="143"/>
      <c r="F3" s="140">
        <v>0</v>
      </c>
      <c r="G3" s="140">
        <v>0</v>
      </c>
      <c r="H3" s="140">
        <v>0</v>
      </c>
      <c r="I3" s="140">
        <v>0</v>
      </c>
      <c r="J3" s="140">
        <v>0</v>
      </c>
      <c r="K3" s="140">
        <v>0</v>
      </c>
      <c r="L3" s="140">
        <v>0</v>
      </c>
      <c r="M3" s="140">
        <v>0</v>
      </c>
      <c r="N3" s="140">
        <v>0</v>
      </c>
      <c r="O3" s="140">
        <v>0</v>
      </c>
      <c r="P3" s="140">
        <v>0</v>
      </c>
      <c r="Q3" s="140">
        <v>0</v>
      </c>
      <c r="R3" s="140">
        <v>0</v>
      </c>
      <c r="S3" s="140">
        <v>0</v>
      </c>
      <c r="T3" s="140">
        <v>0</v>
      </c>
      <c r="U3" s="141">
        <v>0</v>
      </c>
      <c r="V3" s="143"/>
      <c r="W3" s="140">
        <v>0</v>
      </c>
      <c r="X3" s="140">
        <v>0</v>
      </c>
      <c r="Y3" s="140">
        <v>0</v>
      </c>
      <c r="Z3" s="140">
        <v>0</v>
      </c>
      <c r="AA3" s="140">
        <v>0</v>
      </c>
      <c r="AB3" s="140">
        <v>0</v>
      </c>
      <c r="AC3" s="140">
        <v>0</v>
      </c>
      <c r="AD3" s="140">
        <v>0</v>
      </c>
      <c r="AE3" s="140">
        <v>0</v>
      </c>
      <c r="AF3" s="140">
        <v>0</v>
      </c>
      <c r="AG3" s="140">
        <v>0</v>
      </c>
      <c r="AH3" s="140">
        <v>0</v>
      </c>
      <c r="AI3" s="143"/>
      <c r="AJ3" s="143"/>
      <c r="AK3" s="143"/>
      <c r="AL3" s="141">
        <v>0</v>
      </c>
      <c r="AM3" s="141">
        <v>-2</v>
      </c>
      <c r="AN3" s="141">
        <v>0</v>
      </c>
      <c r="AP3" s="54" t="s">
        <v>287</v>
      </c>
    </row>
    <row r="4" spans="1:42" ht="30" customHeight="1" x14ac:dyDescent="0.3">
      <c r="A4" s="382"/>
      <c r="B4" s="54" t="s">
        <v>288</v>
      </c>
      <c r="C4" s="99">
        <v>0</v>
      </c>
      <c r="D4" s="144"/>
      <c r="E4" s="144"/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71" t="s">
        <v>311</v>
      </c>
      <c r="T4" s="99">
        <v>0</v>
      </c>
      <c r="U4" s="99">
        <v>0</v>
      </c>
      <c r="V4" s="144"/>
      <c r="W4" s="99">
        <v>0</v>
      </c>
      <c r="X4" s="99">
        <v>0</v>
      </c>
      <c r="Y4" s="99">
        <v>0</v>
      </c>
      <c r="Z4" s="99">
        <v>0</v>
      </c>
      <c r="AA4" s="99">
        <v>0</v>
      </c>
      <c r="AB4" s="99">
        <v>0</v>
      </c>
      <c r="AC4" s="99">
        <v>0</v>
      </c>
      <c r="AD4" s="99">
        <v>0</v>
      </c>
      <c r="AE4" s="99">
        <v>-2</v>
      </c>
      <c r="AF4" s="99">
        <v>0</v>
      </c>
      <c r="AG4" s="99">
        <v>0</v>
      </c>
      <c r="AH4" s="99">
        <v>0</v>
      </c>
      <c r="AI4" s="144"/>
      <c r="AJ4" s="144"/>
      <c r="AK4" s="144"/>
      <c r="AL4" s="99">
        <v>0</v>
      </c>
      <c r="AM4" s="99">
        <v>0</v>
      </c>
      <c r="AN4" s="99">
        <v>0</v>
      </c>
      <c r="AP4" s="54" t="s">
        <v>288</v>
      </c>
    </row>
    <row r="5" spans="1:42" ht="28.5" customHeight="1" x14ac:dyDescent="0.3">
      <c r="A5" s="382"/>
      <c r="B5" s="54" t="s">
        <v>290</v>
      </c>
      <c r="C5" s="99">
        <v>0</v>
      </c>
      <c r="D5" s="144"/>
      <c r="E5" s="144"/>
      <c r="F5" s="99">
        <v>0</v>
      </c>
      <c r="G5" s="99">
        <v>0</v>
      </c>
      <c r="H5" s="99">
        <v>0</v>
      </c>
      <c r="I5" s="99">
        <v>0</v>
      </c>
      <c r="J5" s="99">
        <v>0</v>
      </c>
      <c r="K5" s="99">
        <v>0</v>
      </c>
      <c r="L5" s="99">
        <v>0</v>
      </c>
      <c r="M5" s="99">
        <v>0</v>
      </c>
      <c r="N5" s="99">
        <v>0</v>
      </c>
      <c r="O5" s="99">
        <v>0</v>
      </c>
      <c r="P5" s="99">
        <v>0</v>
      </c>
      <c r="Q5" s="99">
        <v>0</v>
      </c>
      <c r="R5" s="99">
        <v>0</v>
      </c>
      <c r="S5" s="71" t="s">
        <v>311</v>
      </c>
      <c r="T5" s="99">
        <v>0</v>
      </c>
      <c r="U5" s="99">
        <v>0</v>
      </c>
      <c r="V5" s="144"/>
      <c r="W5" s="99">
        <v>0</v>
      </c>
      <c r="X5" s="99">
        <v>0</v>
      </c>
      <c r="Y5" s="99">
        <v>0</v>
      </c>
      <c r="Z5" s="99">
        <v>0</v>
      </c>
      <c r="AA5" s="99">
        <v>0</v>
      </c>
      <c r="AB5" s="99">
        <v>0</v>
      </c>
      <c r="AC5" s="99">
        <v>0</v>
      </c>
      <c r="AD5" s="99">
        <v>0</v>
      </c>
      <c r="AE5" s="99">
        <v>0</v>
      </c>
      <c r="AF5" s="99">
        <v>0</v>
      </c>
      <c r="AG5" s="99">
        <v>0</v>
      </c>
      <c r="AH5" s="99">
        <v>0</v>
      </c>
      <c r="AI5" s="144"/>
      <c r="AJ5" s="144"/>
      <c r="AK5" s="144"/>
      <c r="AL5" s="99">
        <v>0</v>
      </c>
      <c r="AM5" s="99">
        <v>0</v>
      </c>
      <c r="AN5" s="99">
        <v>0</v>
      </c>
      <c r="AP5" s="54" t="s">
        <v>290</v>
      </c>
    </row>
    <row r="6" spans="1:42" ht="27" customHeight="1" x14ac:dyDescent="0.3">
      <c r="A6" s="382"/>
      <c r="B6" s="54" t="s">
        <v>289</v>
      </c>
      <c r="C6" s="99">
        <v>0</v>
      </c>
      <c r="D6" s="144"/>
      <c r="E6" s="144"/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0</v>
      </c>
      <c r="P6" s="99">
        <v>0</v>
      </c>
      <c r="Q6" s="99">
        <v>0</v>
      </c>
      <c r="R6" s="99">
        <v>0</v>
      </c>
      <c r="S6" s="71" t="s">
        <v>311</v>
      </c>
      <c r="T6" s="99">
        <v>0</v>
      </c>
      <c r="U6" s="99">
        <v>0</v>
      </c>
      <c r="V6" s="144"/>
      <c r="W6" s="99">
        <v>0</v>
      </c>
      <c r="X6" s="99">
        <v>0</v>
      </c>
      <c r="Y6" s="99">
        <v>0</v>
      </c>
      <c r="Z6" s="99">
        <v>0</v>
      </c>
      <c r="AA6" s="99">
        <v>0</v>
      </c>
      <c r="AB6" s="99">
        <v>0</v>
      </c>
      <c r="AC6" s="99">
        <v>0</v>
      </c>
      <c r="AD6" s="99">
        <v>0</v>
      </c>
      <c r="AE6" s="99">
        <v>0</v>
      </c>
      <c r="AF6" s="99">
        <v>0</v>
      </c>
      <c r="AG6" s="99">
        <v>0</v>
      </c>
      <c r="AH6" s="99">
        <v>0</v>
      </c>
      <c r="AI6" s="144"/>
      <c r="AJ6" s="144"/>
      <c r="AK6" s="144"/>
      <c r="AL6" s="99">
        <v>0</v>
      </c>
      <c r="AM6" s="99">
        <v>0</v>
      </c>
      <c r="AN6" s="99">
        <v>0</v>
      </c>
      <c r="AP6" s="54" t="s">
        <v>289</v>
      </c>
    </row>
    <row r="7" spans="1:42" ht="31.5" customHeight="1" x14ac:dyDescent="0.3">
      <c r="A7" s="382"/>
      <c r="B7" s="54" t="s">
        <v>291</v>
      </c>
      <c r="C7" s="99">
        <v>0</v>
      </c>
      <c r="D7" s="144"/>
      <c r="E7" s="144"/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71" t="s">
        <v>311</v>
      </c>
      <c r="T7" s="99">
        <v>0</v>
      </c>
      <c r="U7" s="99">
        <v>0</v>
      </c>
      <c r="V7" s="144"/>
      <c r="W7" s="99">
        <v>0</v>
      </c>
      <c r="X7" s="99">
        <v>0</v>
      </c>
      <c r="Y7" s="99">
        <v>0</v>
      </c>
      <c r="Z7" s="99">
        <v>0</v>
      </c>
      <c r="AA7" s="99">
        <v>0</v>
      </c>
      <c r="AB7" s="99">
        <v>0</v>
      </c>
      <c r="AC7" s="99">
        <v>0</v>
      </c>
      <c r="AD7" s="99">
        <v>0</v>
      </c>
      <c r="AE7" s="99">
        <v>0</v>
      </c>
      <c r="AF7" s="99">
        <v>0</v>
      </c>
      <c r="AG7" s="99">
        <v>0</v>
      </c>
      <c r="AH7" s="99">
        <v>0</v>
      </c>
      <c r="AI7" s="144"/>
      <c r="AJ7" s="144"/>
      <c r="AK7" s="144"/>
      <c r="AL7" s="99">
        <v>0</v>
      </c>
      <c r="AM7" s="99">
        <v>0</v>
      </c>
      <c r="AN7" s="99">
        <v>0</v>
      </c>
      <c r="AP7" s="54" t="s">
        <v>291</v>
      </c>
    </row>
    <row r="8" spans="1:42" ht="28.5" customHeight="1" x14ac:dyDescent="0.3">
      <c r="A8" s="382"/>
      <c r="B8" s="54" t="s">
        <v>339</v>
      </c>
      <c r="C8" s="99">
        <v>0</v>
      </c>
      <c r="D8" s="144"/>
      <c r="E8" s="144"/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71" t="s">
        <v>311</v>
      </c>
      <c r="T8" s="99">
        <v>0</v>
      </c>
      <c r="U8" s="142">
        <v>0</v>
      </c>
      <c r="V8" s="144"/>
      <c r="W8" s="99">
        <v>0</v>
      </c>
      <c r="X8" s="99">
        <v>0</v>
      </c>
      <c r="Y8" s="99">
        <v>0</v>
      </c>
      <c r="Z8" s="99">
        <v>0</v>
      </c>
      <c r="AA8" s="99">
        <v>0</v>
      </c>
      <c r="AB8" s="99">
        <v>0</v>
      </c>
      <c r="AC8" s="99">
        <v>0</v>
      </c>
      <c r="AD8" s="99">
        <v>0</v>
      </c>
      <c r="AE8" s="99">
        <v>0</v>
      </c>
      <c r="AF8" s="99">
        <v>0</v>
      </c>
      <c r="AG8" s="99">
        <v>0</v>
      </c>
      <c r="AH8" s="99">
        <v>0</v>
      </c>
      <c r="AI8" s="144"/>
      <c r="AJ8" s="144"/>
      <c r="AK8" s="144"/>
      <c r="AL8" s="99">
        <v>0</v>
      </c>
      <c r="AM8" s="99">
        <v>0</v>
      </c>
      <c r="AN8" s="99">
        <v>0</v>
      </c>
      <c r="AP8" s="54" t="s">
        <v>339</v>
      </c>
    </row>
    <row r="9" spans="1:42" ht="30.75" customHeight="1" x14ac:dyDescent="0.3">
      <c r="A9" s="382"/>
      <c r="B9" s="54" t="s">
        <v>294</v>
      </c>
      <c r="C9" s="99">
        <v>0</v>
      </c>
      <c r="D9" s="144"/>
      <c r="E9" s="144"/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71" t="s">
        <v>311</v>
      </c>
      <c r="T9" s="99">
        <v>0</v>
      </c>
      <c r="U9" s="99">
        <v>0</v>
      </c>
      <c r="V9" s="144"/>
      <c r="W9" s="99">
        <v>0</v>
      </c>
      <c r="X9" s="99">
        <v>0</v>
      </c>
      <c r="Y9" s="99">
        <v>0</v>
      </c>
      <c r="Z9" s="99">
        <v>0</v>
      </c>
      <c r="AA9" s="99">
        <v>0</v>
      </c>
      <c r="AB9" s="99">
        <v>0</v>
      </c>
      <c r="AC9" s="99">
        <v>0</v>
      </c>
      <c r="AD9" s="99">
        <v>0</v>
      </c>
      <c r="AE9" s="99">
        <v>0</v>
      </c>
      <c r="AF9" s="99">
        <v>0</v>
      </c>
      <c r="AG9" s="99">
        <v>0</v>
      </c>
      <c r="AH9" s="99">
        <v>0</v>
      </c>
      <c r="AI9" s="144"/>
      <c r="AJ9" s="144"/>
      <c r="AK9" s="144"/>
      <c r="AL9" s="99">
        <v>0</v>
      </c>
      <c r="AM9" s="99">
        <v>0</v>
      </c>
      <c r="AN9" s="99">
        <v>0</v>
      </c>
      <c r="AP9" s="54" t="s">
        <v>294</v>
      </c>
    </row>
    <row r="10" spans="1:42" ht="27.6" customHeight="1" x14ac:dyDescent="0.3">
      <c r="A10" s="382"/>
      <c r="B10" s="54" t="s">
        <v>292</v>
      </c>
      <c r="C10" s="99">
        <v>0</v>
      </c>
      <c r="D10" s="144"/>
      <c r="E10" s="144"/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144"/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v>0</v>
      </c>
      <c r="AF10" s="99">
        <v>0</v>
      </c>
      <c r="AG10" s="99">
        <v>0</v>
      </c>
      <c r="AH10" s="99">
        <v>0</v>
      </c>
      <c r="AI10" s="144"/>
      <c r="AJ10" s="144"/>
      <c r="AK10" s="144"/>
      <c r="AL10" s="99">
        <v>0</v>
      </c>
      <c r="AM10" s="99">
        <v>0</v>
      </c>
      <c r="AN10" s="99">
        <v>0</v>
      </c>
      <c r="AP10" s="54" t="s">
        <v>292</v>
      </c>
    </row>
    <row r="11" spans="1:42" ht="28.5" customHeight="1" x14ac:dyDescent="0.3">
      <c r="A11" s="382"/>
      <c r="B11" s="54" t="s">
        <v>293</v>
      </c>
      <c r="C11" s="99">
        <v>0</v>
      </c>
      <c r="D11" s="144"/>
      <c r="E11" s="144"/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144"/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99">
        <v>0</v>
      </c>
      <c r="AH11" s="99">
        <v>0</v>
      </c>
      <c r="AI11" s="144"/>
      <c r="AJ11" s="143"/>
      <c r="AK11" s="144"/>
      <c r="AL11" s="99">
        <v>0</v>
      </c>
      <c r="AM11" s="99">
        <v>0</v>
      </c>
      <c r="AN11" s="99">
        <v>0</v>
      </c>
      <c r="AP11" s="54" t="s">
        <v>293</v>
      </c>
    </row>
    <row r="12" spans="1:42" ht="27.6" customHeight="1" x14ac:dyDescent="0.3">
      <c r="A12" s="383" t="s">
        <v>295</v>
      </c>
      <c r="B12" s="145" t="s">
        <v>296</v>
      </c>
      <c r="C12" s="71" t="s">
        <v>311</v>
      </c>
      <c r="D12" s="144"/>
      <c r="E12" s="144"/>
      <c r="F12" s="99">
        <v>5</v>
      </c>
      <c r="G12" s="99">
        <v>5</v>
      </c>
      <c r="H12" s="99">
        <v>5</v>
      </c>
      <c r="I12" s="99">
        <v>5</v>
      </c>
      <c r="J12" s="99">
        <v>5</v>
      </c>
      <c r="K12" s="99">
        <v>5</v>
      </c>
      <c r="L12" s="99">
        <v>5</v>
      </c>
      <c r="M12" s="99">
        <v>5</v>
      </c>
      <c r="N12" s="99">
        <v>5</v>
      </c>
      <c r="O12" s="99">
        <v>5</v>
      </c>
      <c r="P12" s="99">
        <v>5</v>
      </c>
      <c r="Q12" s="99">
        <v>5</v>
      </c>
      <c r="R12" s="99">
        <v>5</v>
      </c>
      <c r="S12" s="99">
        <v>5</v>
      </c>
      <c r="T12" s="142">
        <v>5</v>
      </c>
      <c r="U12" s="142">
        <v>5</v>
      </c>
      <c r="V12" s="144"/>
      <c r="W12" s="99">
        <v>5</v>
      </c>
      <c r="X12" s="99">
        <v>5</v>
      </c>
      <c r="Y12" s="178">
        <v>4</v>
      </c>
      <c r="Z12" s="99">
        <v>5</v>
      </c>
      <c r="AA12" s="99">
        <v>5</v>
      </c>
      <c r="AB12" s="99">
        <v>5</v>
      </c>
      <c r="AC12" s="99">
        <v>5</v>
      </c>
      <c r="AD12" s="99">
        <v>5</v>
      </c>
      <c r="AE12" s="99">
        <v>5</v>
      </c>
      <c r="AF12" s="99">
        <v>5</v>
      </c>
      <c r="AG12" s="71" t="s">
        <v>311</v>
      </c>
      <c r="AH12" s="178">
        <v>4</v>
      </c>
      <c r="AI12" s="144"/>
      <c r="AJ12" s="144"/>
      <c r="AK12" s="144"/>
      <c r="AL12" s="142">
        <v>5</v>
      </c>
      <c r="AM12" s="179">
        <v>2</v>
      </c>
      <c r="AN12" s="142">
        <v>5</v>
      </c>
      <c r="AP12" s="145" t="s">
        <v>296</v>
      </c>
    </row>
    <row r="13" spans="1:42" ht="33" customHeight="1" x14ac:dyDescent="0.3">
      <c r="A13" s="383"/>
      <c r="B13" s="145" t="s">
        <v>204</v>
      </c>
      <c r="C13" s="71" t="s">
        <v>311</v>
      </c>
      <c r="D13" s="144"/>
      <c r="E13" s="144"/>
      <c r="F13" s="178">
        <v>1</v>
      </c>
      <c r="G13" s="178">
        <v>4</v>
      </c>
      <c r="H13" s="178">
        <v>3</v>
      </c>
      <c r="I13" s="178">
        <v>4</v>
      </c>
      <c r="J13" s="99">
        <v>5</v>
      </c>
      <c r="K13" s="99">
        <v>5</v>
      </c>
      <c r="L13" s="99">
        <v>5</v>
      </c>
      <c r="M13" s="99">
        <v>5</v>
      </c>
      <c r="N13" s="178">
        <v>3</v>
      </c>
      <c r="O13" s="99">
        <v>5</v>
      </c>
      <c r="P13" s="178">
        <v>4</v>
      </c>
      <c r="Q13" s="99">
        <v>5</v>
      </c>
      <c r="R13" s="178">
        <v>3</v>
      </c>
      <c r="S13" s="71" t="s">
        <v>311</v>
      </c>
      <c r="T13" s="142">
        <v>5</v>
      </c>
      <c r="U13" s="142">
        <v>5</v>
      </c>
      <c r="V13" s="144"/>
      <c r="W13" s="71" t="s">
        <v>311</v>
      </c>
      <c r="X13" s="178">
        <v>2</v>
      </c>
      <c r="Y13" s="99">
        <v>5</v>
      </c>
      <c r="Z13" s="178">
        <v>1</v>
      </c>
      <c r="AA13" s="178">
        <v>2</v>
      </c>
      <c r="AB13" s="99">
        <v>5</v>
      </c>
      <c r="AC13" s="99">
        <v>5</v>
      </c>
      <c r="AD13" s="178">
        <v>4</v>
      </c>
      <c r="AE13" s="178">
        <v>4</v>
      </c>
      <c r="AF13" s="99">
        <v>5</v>
      </c>
      <c r="AG13" s="99">
        <v>5</v>
      </c>
      <c r="AH13" s="178">
        <v>2</v>
      </c>
      <c r="AI13" s="144"/>
      <c r="AJ13" s="144"/>
      <c r="AK13" s="144"/>
      <c r="AL13" s="142">
        <v>5</v>
      </c>
      <c r="AM13" s="179">
        <v>2</v>
      </c>
      <c r="AN13" s="142">
        <v>5</v>
      </c>
      <c r="AP13" s="145" t="s">
        <v>204</v>
      </c>
    </row>
    <row r="14" spans="1:42" ht="41.4" customHeight="1" x14ac:dyDescent="0.3">
      <c r="A14" s="383"/>
      <c r="B14" s="146" t="s">
        <v>297</v>
      </c>
      <c r="C14" s="99">
        <v>5</v>
      </c>
      <c r="D14" s="144"/>
      <c r="E14" s="144"/>
      <c r="F14" s="99">
        <v>5</v>
      </c>
      <c r="G14" s="71" t="s">
        <v>311</v>
      </c>
      <c r="H14" s="99">
        <v>5</v>
      </c>
      <c r="I14" s="99">
        <v>5</v>
      </c>
      <c r="J14" s="99">
        <v>5</v>
      </c>
      <c r="K14" s="99">
        <v>5</v>
      </c>
      <c r="L14" s="99">
        <v>5</v>
      </c>
      <c r="M14" s="99">
        <v>5</v>
      </c>
      <c r="N14" s="99">
        <v>5</v>
      </c>
      <c r="O14" s="99">
        <v>5</v>
      </c>
      <c r="P14" s="99">
        <v>5</v>
      </c>
      <c r="Q14" s="99">
        <v>5</v>
      </c>
      <c r="R14" s="99">
        <v>5</v>
      </c>
      <c r="S14" s="71" t="s">
        <v>311</v>
      </c>
      <c r="T14" s="142">
        <v>5</v>
      </c>
      <c r="U14" s="142">
        <v>5</v>
      </c>
      <c r="V14" s="144"/>
      <c r="W14" s="99">
        <v>5</v>
      </c>
      <c r="X14" s="99">
        <v>5</v>
      </c>
      <c r="Y14" s="99">
        <v>5</v>
      </c>
      <c r="Z14" s="99">
        <v>5</v>
      </c>
      <c r="AA14" s="99">
        <v>5</v>
      </c>
      <c r="AB14" s="99">
        <v>5</v>
      </c>
      <c r="AC14" s="99">
        <v>5</v>
      </c>
      <c r="AD14" s="99">
        <v>5</v>
      </c>
      <c r="AE14" s="99">
        <v>5</v>
      </c>
      <c r="AF14" s="99">
        <v>5</v>
      </c>
      <c r="AG14" s="99">
        <v>5</v>
      </c>
      <c r="AH14" s="99">
        <v>5</v>
      </c>
      <c r="AI14" s="144"/>
      <c r="AJ14" s="144"/>
      <c r="AK14" s="144"/>
      <c r="AL14" s="99">
        <v>5</v>
      </c>
      <c r="AM14" s="142">
        <v>5</v>
      </c>
      <c r="AN14" s="142">
        <v>5</v>
      </c>
      <c r="AP14" s="146" t="s">
        <v>297</v>
      </c>
    </row>
    <row r="15" spans="1:42" ht="25.8" customHeight="1" x14ac:dyDescent="0.3">
      <c r="A15" s="385" t="s">
        <v>306</v>
      </c>
      <c r="B15" s="147" t="s">
        <v>303</v>
      </c>
      <c r="C15" s="71" t="s">
        <v>311</v>
      </c>
      <c r="D15" s="144"/>
      <c r="E15" s="144"/>
      <c r="F15" s="71" t="s">
        <v>311</v>
      </c>
      <c r="G15" s="71" t="s">
        <v>311</v>
      </c>
      <c r="H15" s="71" t="s">
        <v>311</v>
      </c>
      <c r="I15" s="71" t="s">
        <v>311</v>
      </c>
      <c r="J15" s="178">
        <v>2</v>
      </c>
      <c r="K15" s="71" t="s">
        <v>311</v>
      </c>
      <c r="L15" s="71" t="s">
        <v>311</v>
      </c>
      <c r="M15" s="178">
        <v>2</v>
      </c>
      <c r="N15" s="178">
        <v>0</v>
      </c>
      <c r="O15" s="71" t="s">
        <v>311</v>
      </c>
      <c r="P15" s="71" t="s">
        <v>311</v>
      </c>
      <c r="Q15" s="178">
        <v>2</v>
      </c>
      <c r="R15" s="178">
        <v>2</v>
      </c>
      <c r="S15" s="71" t="s">
        <v>311</v>
      </c>
      <c r="T15" s="71" t="s">
        <v>311</v>
      </c>
      <c r="U15" s="71" t="s">
        <v>311</v>
      </c>
      <c r="V15" s="144"/>
      <c r="W15" s="71" t="s">
        <v>311</v>
      </c>
      <c r="X15" s="71" t="s">
        <v>311</v>
      </c>
      <c r="Y15" s="178">
        <v>1</v>
      </c>
      <c r="Z15" s="71" t="s">
        <v>311</v>
      </c>
      <c r="AA15" s="71" t="s">
        <v>311</v>
      </c>
      <c r="AB15" s="71" t="s">
        <v>311</v>
      </c>
      <c r="AC15" s="178">
        <v>2</v>
      </c>
      <c r="AD15" s="178">
        <v>2</v>
      </c>
      <c r="AE15" s="178">
        <v>2</v>
      </c>
      <c r="AF15" s="99">
        <v>4</v>
      </c>
      <c r="AG15" s="71" t="s">
        <v>311</v>
      </c>
      <c r="AH15" s="178">
        <v>2</v>
      </c>
      <c r="AI15" s="144"/>
      <c r="AJ15" s="144"/>
      <c r="AK15" s="144"/>
      <c r="AL15" s="71" t="s">
        <v>311</v>
      </c>
      <c r="AM15" s="142">
        <v>4</v>
      </c>
      <c r="AN15" s="71" t="s">
        <v>311</v>
      </c>
      <c r="AP15" s="147" t="s">
        <v>303</v>
      </c>
    </row>
    <row r="16" spans="1:42" ht="36.6" customHeight="1" x14ac:dyDescent="0.3">
      <c r="A16" s="385"/>
      <c r="B16" s="147" t="s">
        <v>304</v>
      </c>
      <c r="C16" s="178">
        <v>3</v>
      </c>
      <c r="D16" s="144"/>
      <c r="E16" s="144"/>
      <c r="F16" s="178">
        <v>2</v>
      </c>
      <c r="G16" s="178">
        <v>1</v>
      </c>
      <c r="H16" s="178">
        <v>3</v>
      </c>
      <c r="I16" s="178">
        <v>3</v>
      </c>
      <c r="J16" s="99">
        <v>4</v>
      </c>
      <c r="K16" s="178">
        <v>1</v>
      </c>
      <c r="L16" s="178">
        <v>2</v>
      </c>
      <c r="M16" s="99">
        <v>4</v>
      </c>
      <c r="N16" s="99">
        <v>4</v>
      </c>
      <c r="O16" s="99">
        <v>4</v>
      </c>
      <c r="P16" s="178">
        <v>1</v>
      </c>
      <c r="Q16" s="99">
        <v>4</v>
      </c>
      <c r="R16" s="99">
        <v>4</v>
      </c>
      <c r="S16" s="71" t="s">
        <v>311</v>
      </c>
      <c r="T16" s="179">
        <v>3</v>
      </c>
      <c r="U16" s="142">
        <v>4</v>
      </c>
      <c r="V16" s="144"/>
      <c r="W16" s="178">
        <v>2</v>
      </c>
      <c r="X16" s="178">
        <v>2</v>
      </c>
      <c r="Y16" s="99">
        <v>4</v>
      </c>
      <c r="Z16" s="178">
        <v>2</v>
      </c>
      <c r="AA16" s="178">
        <v>2</v>
      </c>
      <c r="AB16" s="99">
        <v>4</v>
      </c>
      <c r="AC16" s="99">
        <v>4</v>
      </c>
      <c r="AD16" s="99">
        <v>4</v>
      </c>
      <c r="AE16" s="228">
        <v>4</v>
      </c>
      <c r="AF16" s="99">
        <v>4</v>
      </c>
      <c r="AG16" s="178">
        <v>2</v>
      </c>
      <c r="AH16" s="99">
        <v>4</v>
      </c>
      <c r="AI16" s="144"/>
      <c r="AJ16" s="144"/>
      <c r="AK16" s="144"/>
      <c r="AL16" s="178">
        <v>1</v>
      </c>
      <c r="AM16" s="142">
        <v>4</v>
      </c>
      <c r="AN16" s="142">
        <v>4</v>
      </c>
      <c r="AP16" s="147" t="s">
        <v>304</v>
      </c>
    </row>
    <row r="17" spans="1:42" ht="37.799999999999997" customHeight="1" x14ac:dyDescent="0.3">
      <c r="A17" s="385"/>
      <c r="B17" s="147" t="s">
        <v>305</v>
      </c>
      <c r="C17" s="99">
        <v>4</v>
      </c>
      <c r="D17" s="144"/>
      <c r="E17" s="144"/>
      <c r="F17" s="99">
        <v>4</v>
      </c>
      <c r="G17" s="99">
        <v>4</v>
      </c>
      <c r="H17" s="99">
        <v>4</v>
      </c>
      <c r="I17" s="99">
        <v>4</v>
      </c>
      <c r="J17" s="99">
        <v>4</v>
      </c>
      <c r="K17" s="178">
        <v>2</v>
      </c>
      <c r="L17" s="178">
        <v>2</v>
      </c>
      <c r="M17" s="99">
        <v>4</v>
      </c>
      <c r="N17" s="99">
        <v>4</v>
      </c>
      <c r="O17" s="99">
        <v>4</v>
      </c>
      <c r="P17" s="178">
        <v>2</v>
      </c>
      <c r="Q17" s="99">
        <v>4</v>
      </c>
      <c r="R17" s="99">
        <v>4</v>
      </c>
      <c r="S17" s="71" t="s">
        <v>311</v>
      </c>
      <c r="T17" s="142">
        <v>4</v>
      </c>
      <c r="U17" s="142">
        <v>4</v>
      </c>
      <c r="V17" s="144"/>
      <c r="W17" s="178">
        <v>2</v>
      </c>
      <c r="X17" s="99">
        <v>4</v>
      </c>
      <c r="Y17" s="99">
        <v>4</v>
      </c>
      <c r="Z17" s="99">
        <v>4</v>
      </c>
      <c r="AA17" s="99">
        <v>4</v>
      </c>
      <c r="AB17" s="178">
        <v>2</v>
      </c>
      <c r="AC17" s="178">
        <v>3</v>
      </c>
      <c r="AD17" s="99">
        <v>4</v>
      </c>
      <c r="AE17" s="99">
        <v>4</v>
      </c>
      <c r="AF17" s="99">
        <v>4</v>
      </c>
      <c r="AG17" s="99">
        <v>4</v>
      </c>
      <c r="AH17" s="99">
        <v>4</v>
      </c>
      <c r="AI17" s="144"/>
      <c r="AJ17" s="144"/>
      <c r="AK17" s="144"/>
      <c r="AL17" s="99">
        <v>4</v>
      </c>
      <c r="AM17" s="142">
        <v>4</v>
      </c>
      <c r="AN17" s="179">
        <v>2</v>
      </c>
      <c r="AP17" s="147" t="s">
        <v>305</v>
      </c>
    </row>
    <row r="18" spans="1:42" ht="36" customHeight="1" x14ac:dyDescent="0.3">
      <c r="A18" s="384" t="s">
        <v>298</v>
      </c>
      <c r="B18" s="148" t="s">
        <v>299</v>
      </c>
      <c r="C18" s="99">
        <v>5</v>
      </c>
      <c r="D18" s="144"/>
      <c r="E18" s="144"/>
      <c r="F18" s="178">
        <v>3</v>
      </c>
      <c r="G18" s="99">
        <v>5</v>
      </c>
      <c r="H18" s="99">
        <v>5</v>
      </c>
      <c r="I18" s="99">
        <v>5</v>
      </c>
      <c r="J18" s="178">
        <v>0</v>
      </c>
      <c r="K18" s="99">
        <v>5</v>
      </c>
      <c r="L18" s="99">
        <v>5</v>
      </c>
      <c r="M18" s="99">
        <v>5</v>
      </c>
      <c r="N18" s="178">
        <v>3</v>
      </c>
      <c r="O18" s="178">
        <v>4</v>
      </c>
      <c r="P18" s="99">
        <v>5</v>
      </c>
      <c r="Q18" s="178">
        <v>3</v>
      </c>
      <c r="R18" s="99">
        <v>5</v>
      </c>
      <c r="S18" s="71" t="s">
        <v>311</v>
      </c>
      <c r="T18" s="142">
        <v>5</v>
      </c>
      <c r="U18" s="142">
        <v>5</v>
      </c>
      <c r="V18" s="144"/>
      <c r="W18" s="99">
        <v>5</v>
      </c>
      <c r="X18" s="99">
        <v>5</v>
      </c>
      <c r="Y18" s="178">
        <v>4</v>
      </c>
      <c r="Z18" s="99">
        <v>5</v>
      </c>
      <c r="AA18" s="99">
        <v>5</v>
      </c>
      <c r="AB18" s="178">
        <v>4</v>
      </c>
      <c r="AC18" s="99">
        <v>5</v>
      </c>
      <c r="AD18" s="99">
        <v>5</v>
      </c>
      <c r="AE18" s="99">
        <v>5</v>
      </c>
      <c r="AF18" s="99">
        <v>5</v>
      </c>
      <c r="AG18" s="99">
        <v>5</v>
      </c>
      <c r="AH18" s="99">
        <v>5</v>
      </c>
      <c r="AI18" s="144"/>
      <c r="AJ18" s="144"/>
      <c r="AK18" s="144"/>
      <c r="AL18" s="142">
        <v>5</v>
      </c>
      <c r="AM18" s="179">
        <v>3</v>
      </c>
      <c r="AN18" s="179">
        <v>3</v>
      </c>
      <c r="AP18" s="148" t="s">
        <v>299</v>
      </c>
    </row>
    <row r="19" spans="1:42" ht="46.8" customHeight="1" x14ac:dyDescent="0.3">
      <c r="A19" s="384"/>
      <c r="B19" s="148" t="s">
        <v>300</v>
      </c>
      <c r="C19" s="178">
        <v>4</v>
      </c>
      <c r="D19" s="144"/>
      <c r="E19" s="144"/>
      <c r="F19" s="99">
        <v>5</v>
      </c>
      <c r="G19" s="99">
        <v>5</v>
      </c>
      <c r="H19" s="99">
        <v>5</v>
      </c>
      <c r="I19" s="178">
        <v>4</v>
      </c>
      <c r="J19" s="178">
        <v>0</v>
      </c>
      <c r="K19" s="178">
        <v>4</v>
      </c>
      <c r="L19" s="99">
        <v>5</v>
      </c>
      <c r="M19" s="178">
        <v>3</v>
      </c>
      <c r="N19" s="178">
        <v>3</v>
      </c>
      <c r="O19" s="99">
        <v>5</v>
      </c>
      <c r="P19" s="99">
        <v>5</v>
      </c>
      <c r="Q19" s="178">
        <v>4</v>
      </c>
      <c r="R19" s="178">
        <v>4</v>
      </c>
      <c r="S19" s="71" t="s">
        <v>311</v>
      </c>
      <c r="T19" s="179">
        <v>4</v>
      </c>
      <c r="U19" s="179">
        <v>4</v>
      </c>
      <c r="V19" s="144"/>
      <c r="W19" s="178">
        <v>0</v>
      </c>
      <c r="X19" s="99">
        <v>5</v>
      </c>
      <c r="Y19" s="178">
        <v>0</v>
      </c>
      <c r="Z19" s="99">
        <v>5</v>
      </c>
      <c r="AA19" s="99">
        <v>5</v>
      </c>
      <c r="AB19" s="178">
        <v>3</v>
      </c>
      <c r="AC19" s="178">
        <v>0</v>
      </c>
      <c r="AD19" s="178">
        <v>0</v>
      </c>
      <c r="AE19" s="178">
        <v>3</v>
      </c>
      <c r="AF19" s="178">
        <v>0</v>
      </c>
      <c r="AG19" s="99">
        <v>5</v>
      </c>
      <c r="AH19" s="99">
        <v>5</v>
      </c>
      <c r="AI19" s="144"/>
      <c r="AJ19" s="144"/>
      <c r="AK19" s="144"/>
      <c r="AL19" s="142">
        <v>5</v>
      </c>
      <c r="AM19" s="179">
        <v>4</v>
      </c>
      <c r="AN19" s="179">
        <v>4</v>
      </c>
      <c r="AP19" s="148" t="s">
        <v>300</v>
      </c>
    </row>
    <row r="20" spans="1:42" ht="42" customHeight="1" x14ac:dyDescent="0.3">
      <c r="A20" s="384"/>
      <c r="B20" s="148" t="s">
        <v>301</v>
      </c>
      <c r="C20" s="178">
        <v>4</v>
      </c>
      <c r="D20" s="144"/>
      <c r="E20" s="144"/>
      <c r="F20" s="178">
        <v>3</v>
      </c>
      <c r="G20" s="99">
        <v>5</v>
      </c>
      <c r="H20" s="178">
        <v>3</v>
      </c>
      <c r="I20" s="178">
        <v>0</v>
      </c>
      <c r="J20" s="178">
        <v>3</v>
      </c>
      <c r="K20" s="178">
        <v>0</v>
      </c>
      <c r="L20" s="178">
        <v>0</v>
      </c>
      <c r="M20" s="178">
        <v>4</v>
      </c>
      <c r="N20" s="178">
        <v>4</v>
      </c>
      <c r="O20" s="178">
        <v>0</v>
      </c>
      <c r="P20" s="178">
        <v>3</v>
      </c>
      <c r="Q20" s="178">
        <v>3</v>
      </c>
      <c r="R20" s="178">
        <v>0</v>
      </c>
      <c r="S20" s="71" t="s">
        <v>311</v>
      </c>
      <c r="T20" s="179">
        <v>0</v>
      </c>
      <c r="U20" s="179">
        <v>0</v>
      </c>
      <c r="V20" s="144"/>
      <c r="W20" s="178">
        <v>0</v>
      </c>
      <c r="X20" s="178">
        <v>3</v>
      </c>
      <c r="Y20" s="178">
        <v>4</v>
      </c>
      <c r="Z20" s="178">
        <v>0</v>
      </c>
      <c r="AA20" s="178">
        <v>0</v>
      </c>
      <c r="AB20" s="178">
        <v>4</v>
      </c>
      <c r="AC20" s="99">
        <v>5</v>
      </c>
      <c r="AD20" s="178">
        <v>4</v>
      </c>
      <c r="AE20" s="178">
        <v>3</v>
      </c>
      <c r="AF20" s="99">
        <v>5</v>
      </c>
      <c r="AG20" s="178">
        <v>3</v>
      </c>
      <c r="AH20" s="178">
        <v>0</v>
      </c>
      <c r="AI20" s="144"/>
      <c r="AJ20" s="144"/>
      <c r="AK20" s="144"/>
      <c r="AL20" s="179">
        <v>0</v>
      </c>
      <c r="AM20" s="179">
        <v>0</v>
      </c>
      <c r="AN20" s="179">
        <v>0</v>
      </c>
      <c r="AP20" s="148" t="s">
        <v>301</v>
      </c>
    </row>
    <row r="21" spans="1:42" ht="36" customHeight="1" x14ac:dyDescent="0.3">
      <c r="A21" s="384"/>
      <c r="B21" s="148" t="s">
        <v>302</v>
      </c>
      <c r="C21" s="99">
        <v>5</v>
      </c>
      <c r="D21" s="144"/>
      <c r="E21" s="144"/>
      <c r="F21" s="99">
        <v>5</v>
      </c>
      <c r="G21" s="99">
        <v>5</v>
      </c>
      <c r="H21" s="99">
        <v>5</v>
      </c>
      <c r="I21" s="99">
        <v>5</v>
      </c>
      <c r="J21" s="99">
        <v>5</v>
      </c>
      <c r="K21" s="99">
        <v>5</v>
      </c>
      <c r="L21" s="99">
        <v>5</v>
      </c>
      <c r="M21" s="99">
        <v>5</v>
      </c>
      <c r="N21" s="99">
        <v>5</v>
      </c>
      <c r="O21" s="99">
        <v>5</v>
      </c>
      <c r="P21" s="99">
        <v>5</v>
      </c>
      <c r="Q21" s="99">
        <v>5</v>
      </c>
      <c r="R21" s="99">
        <v>5</v>
      </c>
      <c r="S21" s="71" t="s">
        <v>311</v>
      </c>
      <c r="T21" s="142">
        <v>5</v>
      </c>
      <c r="U21" s="142">
        <v>5</v>
      </c>
      <c r="V21" s="144"/>
      <c r="W21" s="99">
        <v>5</v>
      </c>
      <c r="X21" s="99">
        <v>5</v>
      </c>
      <c r="Y21" s="99">
        <v>5</v>
      </c>
      <c r="Z21" s="99">
        <v>5</v>
      </c>
      <c r="AA21" s="99">
        <v>5</v>
      </c>
      <c r="AB21" s="99">
        <v>5</v>
      </c>
      <c r="AC21" s="99">
        <v>5</v>
      </c>
      <c r="AD21" s="99">
        <v>5</v>
      </c>
      <c r="AE21" s="99">
        <v>5</v>
      </c>
      <c r="AF21" s="99">
        <v>5</v>
      </c>
      <c r="AG21" s="99">
        <v>5</v>
      </c>
      <c r="AH21" s="99">
        <v>5</v>
      </c>
      <c r="AI21" s="144"/>
      <c r="AJ21" s="144"/>
      <c r="AK21" s="144"/>
      <c r="AL21" s="142">
        <v>5</v>
      </c>
      <c r="AM21" s="142">
        <v>5</v>
      </c>
      <c r="AN21" s="142">
        <v>5</v>
      </c>
      <c r="AP21" s="148" t="s">
        <v>302</v>
      </c>
    </row>
    <row r="22" spans="1:42" ht="30.75" customHeight="1" x14ac:dyDescent="0.3">
      <c r="A22" s="151" t="s">
        <v>307</v>
      </c>
      <c r="B22" s="150" t="s">
        <v>308</v>
      </c>
      <c r="C22" s="178">
        <v>4</v>
      </c>
      <c r="D22" s="144"/>
      <c r="E22" s="144"/>
      <c r="F22" s="178">
        <v>6</v>
      </c>
      <c r="G22" s="71" t="s">
        <v>311</v>
      </c>
      <c r="H22" s="178">
        <v>6</v>
      </c>
      <c r="I22" s="178">
        <v>6</v>
      </c>
      <c r="J22" s="178">
        <v>6</v>
      </c>
      <c r="K22" s="178">
        <v>4</v>
      </c>
      <c r="L22" s="178">
        <v>4</v>
      </c>
      <c r="M22" s="99">
        <v>10</v>
      </c>
      <c r="N22" s="178">
        <v>6</v>
      </c>
      <c r="O22" s="178">
        <v>8</v>
      </c>
      <c r="P22" s="178">
        <v>4</v>
      </c>
      <c r="Q22" s="99">
        <v>10</v>
      </c>
      <c r="R22" s="178">
        <v>8</v>
      </c>
      <c r="S22" s="71" t="s">
        <v>311</v>
      </c>
      <c r="T22" s="179">
        <v>8</v>
      </c>
      <c r="U22" s="179">
        <v>8</v>
      </c>
      <c r="V22" s="144"/>
      <c r="W22" s="178">
        <v>4</v>
      </c>
      <c r="X22" s="178">
        <v>6</v>
      </c>
      <c r="Y22" s="178">
        <v>8</v>
      </c>
      <c r="Z22" s="178">
        <v>6</v>
      </c>
      <c r="AA22" s="178">
        <v>4</v>
      </c>
      <c r="AB22" s="178">
        <v>8</v>
      </c>
      <c r="AC22" s="178">
        <v>8</v>
      </c>
      <c r="AD22" s="178">
        <v>8</v>
      </c>
      <c r="AE22" s="178">
        <v>8</v>
      </c>
      <c r="AF22" s="99">
        <v>10</v>
      </c>
      <c r="AG22" s="178">
        <v>6</v>
      </c>
      <c r="AH22" s="99">
        <v>10</v>
      </c>
      <c r="AI22" s="144"/>
      <c r="AJ22" s="144"/>
      <c r="AK22" s="144"/>
      <c r="AL22" s="178">
        <v>4</v>
      </c>
      <c r="AM22" s="142">
        <v>10</v>
      </c>
      <c r="AN22" s="179">
        <v>6</v>
      </c>
      <c r="AP22" s="150" t="s">
        <v>308</v>
      </c>
    </row>
    <row r="23" spans="1:42" ht="30.75" customHeight="1" x14ac:dyDescent="0.3">
      <c r="A23" s="152" t="s">
        <v>309</v>
      </c>
      <c r="B23" s="149" t="s">
        <v>310</v>
      </c>
      <c r="C23" s="178">
        <v>4</v>
      </c>
      <c r="D23" s="144"/>
      <c r="E23" s="144"/>
      <c r="F23" s="99">
        <v>5</v>
      </c>
      <c r="G23" s="71" t="s">
        <v>311</v>
      </c>
      <c r="H23" s="178">
        <v>4</v>
      </c>
      <c r="I23" s="178">
        <v>4</v>
      </c>
      <c r="J23" s="99">
        <v>5</v>
      </c>
      <c r="K23" s="99">
        <v>5</v>
      </c>
      <c r="L23" s="178">
        <v>3</v>
      </c>
      <c r="M23" s="178">
        <v>1</v>
      </c>
      <c r="N23" s="178">
        <v>4</v>
      </c>
      <c r="O23" s="178">
        <v>3</v>
      </c>
      <c r="P23" s="178">
        <v>4</v>
      </c>
      <c r="Q23" s="178">
        <v>1</v>
      </c>
      <c r="R23" s="178">
        <v>2</v>
      </c>
      <c r="S23" s="71" t="s">
        <v>311</v>
      </c>
      <c r="T23" s="179">
        <v>4</v>
      </c>
      <c r="U23" s="179">
        <v>1</v>
      </c>
      <c r="V23" s="144"/>
      <c r="W23" s="99">
        <v>5</v>
      </c>
      <c r="X23" s="178">
        <v>2</v>
      </c>
      <c r="Y23" s="178">
        <v>3</v>
      </c>
      <c r="Z23" s="178">
        <v>1</v>
      </c>
      <c r="AA23" s="178">
        <v>4</v>
      </c>
      <c r="AB23" s="99">
        <v>5</v>
      </c>
      <c r="AC23" s="99">
        <v>5</v>
      </c>
      <c r="AD23" s="178">
        <v>3</v>
      </c>
      <c r="AE23" s="178">
        <v>2</v>
      </c>
      <c r="AF23" s="99">
        <v>5</v>
      </c>
      <c r="AG23" s="228">
        <v>5</v>
      </c>
      <c r="AH23" s="178">
        <v>1</v>
      </c>
      <c r="AI23" s="144"/>
      <c r="AJ23" s="144"/>
      <c r="AK23" s="144"/>
      <c r="AL23" s="178">
        <v>1</v>
      </c>
      <c r="AM23" s="142">
        <v>5</v>
      </c>
      <c r="AN23" s="179">
        <v>3</v>
      </c>
      <c r="AP23" s="149" t="s">
        <v>310</v>
      </c>
    </row>
    <row r="24" spans="1:42" s="72" customFormat="1" ht="34.799999999999997" customHeight="1" x14ac:dyDescent="0.3">
      <c r="B24" s="66" t="s">
        <v>167</v>
      </c>
      <c r="C24" s="67">
        <f t="shared" ref="C24:AN24" si="0">SUM(C3:C23)</f>
        <v>36</v>
      </c>
      <c r="D24" s="67">
        <f t="shared" si="0"/>
        <v>0</v>
      </c>
      <c r="E24" s="67">
        <f t="shared" si="0"/>
        <v>0</v>
      </c>
      <c r="F24" s="67">
        <f t="shared" si="0"/>
        <v>44</v>
      </c>
      <c r="G24" s="67">
        <f t="shared" si="0"/>
        <v>34</v>
      </c>
      <c r="H24" s="67">
        <f t="shared" si="0"/>
        <v>48</v>
      </c>
      <c r="I24" s="67">
        <f t="shared" si="0"/>
        <v>45</v>
      </c>
      <c r="J24" s="67">
        <f t="shared" si="0"/>
        <v>44</v>
      </c>
      <c r="K24" s="67">
        <f t="shared" si="0"/>
        <v>41</v>
      </c>
      <c r="L24" s="67">
        <f t="shared" si="0"/>
        <v>41</v>
      </c>
      <c r="M24" s="67">
        <f t="shared" si="0"/>
        <v>53</v>
      </c>
      <c r="N24" s="67">
        <f t="shared" si="0"/>
        <v>46</v>
      </c>
      <c r="O24" s="67">
        <f t="shared" si="0"/>
        <v>48</v>
      </c>
      <c r="P24" s="67">
        <f t="shared" si="0"/>
        <v>43</v>
      </c>
      <c r="Q24" s="67">
        <f t="shared" si="0"/>
        <v>51</v>
      </c>
      <c r="R24" s="67">
        <f t="shared" si="0"/>
        <v>47</v>
      </c>
      <c r="S24" s="67">
        <f t="shared" si="0"/>
        <v>5</v>
      </c>
      <c r="T24" s="68">
        <f t="shared" si="0"/>
        <v>48</v>
      </c>
      <c r="U24" s="68">
        <f t="shared" si="0"/>
        <v>46</v>
      </c>
      <c r="V24" s="67">
        <f t="shared" si="0"/>
        <v>0</v>
      </c>
      <c r="W24" s="67">
        <f t="shared" si="0"/>
        <v>33</v>
      </c>
      <c r="X24" s="67">
        <f t="shared" si="0"/>
        <v>44</v>
      </c>
      <c r="Y24" s="67">
        <f t="shared" si="0"/>
        <v>47</v>
      </c>
      <c r="Z24" s="67">
        <f t="shared" si="0"/>
        <v>39</v>
      </c>
      <c r="AA24" s="67">
        <f t="shared" si="0"/>
        <v>41</v>
      </c>
      <c r="AB24" s="67">
        <f t="shared" si="0"/>
        <v>50</v>
      </c>
      <c r="AC24" s="67">
        <f t="shared" si="0"/>
        <v>52</v>
      </c>
      <c r="AD24" s="67">
        <f t="shared" si="0"/>
        <v>49</v>
      </c>
      <c r="AE24" s="67">
        <f t="shared" si="0"/>
        <v>48</v>
      </c>
      <c r="AF24" s="67">
        <f t="shared" si="0"/>
        <v>57</v>
      </c>
      <c r="AG24" s="67">
        <f t="shared" si="0"/>
        <v>45</v>
      </c>
      <c r="AH24" s="67">
        <f t="shared" ref="AH24" si="1">SUM(AH3:AH23)</f>
        <v>47</v>
      </c>
      <c r="AI24" s="67">
        <f t="shared" si="0"/>
        <v>0</v>
      </c>
      <c r="AJ24" s="68">
        <f t="shared" si="0"/>
        <v>0</v>
      </c>
      <c r="AK24" s="68">
        <f t="shared" si="0"/>
        <v>0</v>
      </c>
      <c r="AL24" s="68">
        <f t="shared" si="0"/>
        <v>40</v>
      </c>
      <c r="AM24" s="68">
        <f t="shared" si="0"/>
        <v>46</v>
      </c>
      <c r="AN24" s="68">
        <f t="shared" si="0"/>
        <v>42</v>
      </c>
      <c r="AP24" s="66" t="s">
        <v>167</v>
      </c>
    </row>
    <row r="25" spans="1:42" s="108" customFormat="1" ht="33.6" customHeight="1" x14ac:dyDescent="0.3">
      <c r="B25" s="66" t="s">
        <v>210</v>
      </c>
      <c r="C25" s="106">
        <v>34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7"/>
      <c r="U25" s="107"/>
      <c r="V25" s="106"/>
      <c r="W25" s="106"/>
      <c r="X25" s="106"/>
      <c r="Y25" s="106"/>
      <c r="Z25" s="106"/>
      <c r="AA25" s="106"/>
      <c r="AB25" s="106"/>
      <c r="AC25" s="106"/>
      <c r="AD25" s="106"/>
      <c r="AE25" s="106">
        <v>46</v>
      </c>
      <c r="AF25" s="106"/>
      <c r="AG25" s="106"/>
      <c r="AH25" s="106"/>
      <c r="AI25" s="106"/>
      <c r="AJ25" s="107"/>
      <c r="AK25" s="107"/>
      <c r="AL25" s="107"/>
      <c r="AM25" s="107">
        <v>44</v>
      </c>
      <c r="AN25" s="107"/>
      <c r="AP25" s="66" t="s">
        <v>210</v>
      </c>
    </row>
    <row r="26" spans="1:42" s="43" customFormat="1" ht="36" customHeight="1" x14ac:dyDescent="0.3">
      <c r="B26" s="70" t="s">
        <v>170</v>
      </c>
      <c r="C26" s="227">
        <v>2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227">
        <v>2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227">
        <v>2</v>
      </c>
      <c r="AN26" s="69">
        <v>0</v>
      </c>
      <c r="AP26" s="70" t="s">
        <v>170</v>
      </c>
    </row>
    <row r="27" spans="1:42" s="43" customFormat="1" ht="30.6" customHeight="1" x14ac:dyDescent="0.3">
      <c r="B27" s="66" t="s">
        <v>168</v>
      </c>
      <c r="C27" s="67">
        <v>48</v>
      </c>
      <c r="D27" s="67">
        <v>0</v>
      </c>
      <c r="E27" s="67">
        <v>0</v>
      </c>
      <c r="F27" s="67">
        <v>58</v>
      </c>
      <c r="G27" s="67">
        <v>38</v>
      </c>
      <c r="H27" s="67">
        <v>58</v>
      </c>
      <c r="I27" s="67">
        <v>58</v>
      </c>
      <c r="J27" s="67">
        <v>62</v>
      </c>
      <c r="K27" s="67">
        <v>58</v>
      </c>
      <c r="L27" s="67">
        <v>58</v>
      </c>
      <c r="M27" s="67">
        <v>62</v>
      </c>
      <c r="N27" s="67">
        <v>62</v>
      </c>
      <c r="O27" s="67">
        <v>58</v>
      </c>
      <c r="P27" s="67">
        <v>58</v>
      </c>
      <c r="Q27" s="67">
        <v>62</v>
      </c>
      <c r="R27" s="67">
        <v>62</v>
      </c>
      <c r="S27" s="67">
        <v>5</v>
      </c>
      <c r="T27" s="68">
        <v>58</v>
      </c>
      <c r="U27" s="68">
        <v>58</v>
      </c>
      <c r="V27" s="67">
        <v>0</v>
      </c>
      <c r="W27" s="67">
        <v>53</v>
      </c>
      <c r="X27" s="67">
        <v>58</v>
      </c>
      <c r="Y27" s="67">
        <v>62</v>
      </c>
      <c r="Z27" s="67">
        <v>58</v>
      </c>
      <c r="AA27" s="67">
        <v>58</v>
      </c>
      <c r="AB27" s="67">
        <v>58</v>
      </c>
      <c r="AC27" s="67">
        <v>62</v>
      </c>
      <c r="AD27" s="67">
        <v>62</v>
      </c>
      <c r="AE27" s="67">
        <v>62</v>
      </c>
      <c r="AF27" s="67">
        <v>62</v>
      </c>
      <c r="AG27" s="67">
        <v>53</v>
      </c>
      <c r="AH27" s="67">
        <v>62</v>
      </c>
      <c r="AI27" s="67">
        <v>0</v>
      </c>
      <c r="AJ27" s="68"/>
      <c r="AK27" s="68">
        <v>0</v>
      </c>
      <c r="AL27" s="68">
        <v>58</v>
      </c>
      <c r="AM27" s="68">
        <v>62</v>
      </c>
      <c r="AN27" s="68">
        <v>58</v>
      </c>
      <c r="AP27" s="66" t="s">
        <v>168</v>
      </c>
    </row>
    <row r="28" spans="1:42" s="76" customFormat="1" ht="27" customHeight="1" x14ac:dyDescent="0.3">
      <c r="B28" s="73" t="s">
        <v>203</v>
      </c>
      <c r="C28" s="74">
        <v>0.70830000000000004</v>
      </c>
      <c r="D28" s="74" t="e">
        <f t="shared" ref="D28:AN28" si="2">D24/D27</f>
        <v>#DIV/0!</v>
      </c>
      <c r="E28" s="74" t="e">
        <f t="shared" si="2"/>
        <v>#DIV/0!</v>
      </c>
      <c r="F28" s="74">
        <f t="shared" si="2"/>
        <v>0.75862068965517238</v>
      </c>
      <c r="G28" s="74">
        <f t="shared" si="2"/>
        <v>0.89473684210526316</v>
      </c>
      <c r="H28" s="74">
        <f t="shared" si="2"/>
        <v>0.82758620689655171</v>
      </c>
      <c r="I28" s="74">
        <f t="shared" si="2"/>
        <v>0.77586206896551724</v>
      </c>
      <c r="J28" s="74">
        <f t="shared" si="2"/>
        <v>0.70967741935483875</v>
      </c>
      <c r="K28" s="74">
        <f t="shared" si="2"/>
        <v>0.7068965517241379</v>
      </c>
      <c r="L28" s="74">
        <f t="shared" si="2"/>
        <v>0.7068965517241379</v>
      </c>
      <c r="M28" s="74">
        <f t="shared" si="2"/>
        <v>0.85483870967741937</v>
      </c>
      <c r="N28" s="74">
        <f t="shared" si="2"/>
        <v>0.74193548387096775</v>
      </c>
      <c r="O28" s="74">
        <f t="shared" si="2"/>
        <v>0.82758620689655171</v>
      </c>
      <c r="P28" s="74">
        <f t="shared" si="2"/>
        <v>0.74137931034482762</v>
      </c>
      <c r="Q28" s="74">
        <f t="shared" si="2"/>
        <v>0.82258064516129037</v>
      </c>
      <c r="R28" s="74">
        <f t="shared" si="2"/>
        <v>0.75806451612903225</v>
      </c>
      <c r="S28" s="74">
        <f t="shared" si="2"/>
        <v>1</v>
      </c>
      <c r="T28" s="75">
        <f t="shared" si="2"/>
        <v>0.82758620689655171</v>
      </c>
      <c r="U28" s="75">
        <f t="shared" si="2"/>
        <v>0.7931034482758621</v>
      </c>
      <c r="V28" s="74" t="e">
        <f t="shared" si="2"/>
        <v>#DIV/0!</v>
      </c>
      <c r="W28" s="74">
        <f t="shared" si="2"/>
        <v>0.62264150943396224</v>
      </c>
      <c r="X28" s="74">
        <f t="shared" si="2"/>
        <v>0.75862068965517238</v>
      </c>
      <c r="Y28" s="74">
        <f t="shared" si="2"/>
        <v>0.75806451612903225</v>
      </c>
      <c r="Z28" s="74">
        <f t="shared" si="2"/>
        <v>0.67241379310344829</v>
      </c>
      <c r="AA28" s="74">
        <f t="shared" si="2"/>
        <v>0.7068965517241379</v>
      </c>
      <c r="AB28" s="74">
        <f t="shared" si="2"/>
        <v>0.86206896551724133</v>
      </c>
      <c r="AC28" s="74">
        <f t="shared" si="2"/>
        <v>0.83870967741935487</v>
      </c>
      <c r="AD28" s="74">
        <f t="shared" si="2"/>
        <v>0.79032258064516125</v>
      </c>
      <c r="AE28" s="74">
        <v>0.74199999999999999</v>
      </c>
      <c r="AF28" s="74">
        <f t="shared" si="2"/>
        <v>0.91935483870967738</v>
      </c>
      <c r="AG28" s="74">
        <f t="shared" si="2"/>
        <v>0.84905660377358494</v>
      </c>
      <c r="AH28" s="74">
        <f t="shared" ref="AH28" si="3">AH24/AH27</f>
        <v>0.75806451612903225</v>
      </c>
      <c r="AI28" s="74" t="e">
        <f t="shared" si="2"/>
        <v>#DIV/0!</v>
      </c>
      <c r="AJ28" s="75" t="e">
        <f t="shared" si="2"/>
        <v>#DIV/0!</v>
      </c>
      <c r="AK28" s="75" t="e">
        <f t="shared" si="2"/>
        <v>#DIV/0!</v>
      </c>
      <c r="AL28" s="75">
        <f t="shared" si="2"/>
        <v>0.68965517241379315</v>
      </c>
      <c r="AM28" s="75">
        <f t="shared" si="2"/>
        <v>0.74193548387096775</v>
      </c>
      <c r="AN28" s="75">
        <f t="shared" si="2"/>
        <v>0.72413793103448276</v>
      </c>
      <c r="AP28" s="73" t="s">
        <v>203</v>
      </c>
    </row>
    <row r="29" spans="1:42" ht="27" customHeight="1" x14ac:dyDescent="0.3"/>
    <row r="30" spans="1:42" s="43" customFormat="1" ht="27" customHeight="1" x14ac:dyDescent="0.3">
      <c r="B30" s="121" t="s">
        <v>202</v>
      </c>
      <c r="C30" s="86" t="s">
        <v>67</v>
      </c>
      <c r="D30" s="86" t="s">
        <v>67</v>
      </c>
      <c r="E30" s="86" t="s">
        <v>67</v>
      </c>
      <c r="F30" s="86" t="s">
        <v>134</v>
      </c>
      <c r="G30" s="86" t="s">
        <v>12</v>
      </c>
      <c r="H30" s="86" t="s">
        <v>72</v>
      </c>
      <c r="I30" s="86" t="s">
        <v>169</v>
      </c>
      <c r="J30" s="86" t="s">
        <v>169</v>
      </c>
      <c r="K30" s="86" t="s">
        <v>74</v>
      </c>
      <c r="L30" s="86" t="s">
        <v>141</v>
      </c>
      <c r="M30" s="86" t="s">
        <v>141</v>
      </c>
      <c r="N30" s="86" t="s">
        <v>141</v>
      </c>
      <c r="O30" s="86" t="s">
        <v>145</v>
      </c>
      <c r="P30" s="86" t="s">
        <v>147</v>
      </c>
      <c r="Q30" s="86" t="s">
        <v>148</v>
      </c>
      <c r="R30" s="86" t="s">
        <v>149</v>
      </c>
      <c r="S30" s="86" t="s">
        <v>115</v>
      </c>
      <c r="T30" s="53" t="s">
        <v>66</v>
      </c>
      <c r="U30" s="53" t="s">
        <v>66</v>
      </c>
      <c r="V30" s="86" t="s">
        <v>155</v>
      </c>
      <c r="W30" s="86" t="s">
        <v>16</v>
      </c>
      <c r="X30" s="86" t="s">
        <v>24</v>
      </c>
      <c r="Y30" s="86" t="s">
        <v>65</v>
      </c>
      <c r="Z30" s="86" t="s">
        <v>17</v>
      </c>
      <c r="AA30" s="86" t="s">
        <v>17</v>
      </c>
      <c r="AB30" s="86" t="s">
        <v>159</v>
      </c>
      <c r="AC30" s="86" t="s">
        <v>159</v>
      </c>
      <c r="AD30" s="86" t="s">
        <v>160</v>
      </c>
      <c r="AE30" s="86" t="s">
        <v>161</v>
      </c>
      <c r="AF30" s="86" t="s">
        <v>162</v>
      </c>
      <c r="AG30" s="86" t="s">
        <v>77</v>
      </c>
      <c r="AH30" s="86" t="s">
        <v>77</v>
      </c>
      <c r="AI30" s="86" t="s">
        <v>77</v>
      </c>
      <c r="AJ30" s="53" t="s">
        <v>163</v>
      </c>
      <c r="AK30" s="53" t="s">
        <v>163</v>
      </c>
      <c r="AL30" s="53" t="s">
        <v>164</v>
      </c>
      <c r="AM30" s="53" t="s">
        <v>285</v>
      </c>
      <c r="AN30" s="53" t="s">
        <v>165</v>
      </c>
      <c r="AP30" s="121" t="s">
        <v>202</v>
      </c>
    </row>
    <row r="31" spans="1:42" s="43" customFormat="1" ht="34.5" customHeight="1" x14ac:dyDescent="0.3">
      <c r="B31" s="50"/>
      <c r="C31" s="86" t="s">
        <v>73</v>
      </c>
      <c r="D31" s="86" t="s">
        <v>64</v>
      </c>
      <c r="E31" s="86" t="s">
        <v>78</v>
      </c>
      <c r="F31" s="86" t="s">
        <v>137</v>
      </c>
      <c r="G31" s="86" t="s">
        <v>136</v>
      </c>
      <c r="H31" s="86" t="s">
        <v>138</v>
      </c>
      <c r="I31" s="86" t="s">
        <v>139</v>
      </c>
      <c r="J31" s="86" t="s">
        <v>140</v>
      </c>
      <c r="K31" s="86" t="s">
        <v>142</v>
      </c>
      <c r="L31" s="86" t="s">
        <v>143</v>
      </c>
      <c r="M31" s="86" t="s">
        <v>144</v>
      </c>
      <c r="N31" s="86" t="s">
        <v>126</v>
      </c>
      <c r="O31" s="86" t="s">
        <v>146</v>
      </c>
      <c r="P31" s="86" t="s">
        <v>150</v>
      </c>
      <c r="Q31" s="86" t="s">
        <v>151</v>
      </c>
      <c r="R31" s="86" t="s">
        <v>152</v>
      </c>
      <c r="S31" s="86" t="s">
        <v>58</v>
      </c>
      <c r="T31" s="53" t="s">
        <v>153</v>
      </c>
      <c r="U31" s="53" t="s">
        <v>154</v>
      </c>
      <c r="V31" s="86" t="s">
        <v>78</v>
      </c>
      <c r="W31" s="86" t="s">
        <v>156</v>
      </c>
      <c r="X31" s="86" t="s">
        <v>157</v>
      </c>
      <c r="Y31" s="86" t="s">
        <v>144</v>
      </c>
      <c r="Z31" s="86" t="s">
        <v>5</v>
      </c>
      <c r="AA31" s="86" t="s">
        <v>158</v>
      </c>
      <c r="AB31" s="86" t="s">
        <v>127</v>
      </c>
      <c r="AC31" s="86" t="s">
        <v>128</v>
      </c>
      <c r="AD31" s="86" t="s">
        <v>22</v>
      </c>
      <c r="AE31" s="86" t="s">
        <v>64</v>
      </c>
      <c r="AF31" s="86" t="s">
        <v>64</v>
      </c>
      <c r="AG31" s="86" t="s">
        <v>5</v>
      </c>
      <c r="AH31" s="86" t="s">
        <v>385</v>
      </c>
      <c r="AI31" s="86" t="s">
        <v>78</v>
      </c>
      <c r="AJ31" s="53" t="s">
        <v>64</v>
      </c>
      <c r="AK31" s="53" t="s">
        <v>78</v>
      </c>
      <c r="AL31" s="53" t="s">
        <v>5</v>
      </c>
      <c r="AM31" s="53" t="s">
        <v>64</v>
      </c>
      <c r="AN31" s="53" t="s">
        <v>5</v>
      </c>
      <c r="AP31" s="50"/>
    </row>
    <row r="32" spans="1:42" ht="27.75" customHeight="1" x14ac:dyDescent="0.3"/>
    <row r="33" ht="35.25" customHeight="1" x14ac:dyDescent="0.3"/>
    <row r="34" ht="42" customHeight="1" x14ac:dyDescent="0.3"/>
    <row r="35" ht="24" customHeight="1" x14ac:dyDescent="0.3"/>
    <row r="36" ht="32.25" customHeight="1" x14ac:dyDescent="0.3"/>
    <row r="37" ht="24" customHeight="1" x14ac:dyDescent="0.3"/>
    <row r="38" ht="33" customHeight="1" x14ac:dyDescent="0.3"/>
    <row r="39" ht="35.25" customHeight="1" x14ac:dyDescent="0.3"/>
    <row r="40" ht="45" customHeight="1" x14ac:dyDescent="0.3"/>
    <row r="41" ht="47.25" customHeight="1" x14ac:dyDescent="0.3"/>
    <row r="42" ht="30" customHeight="1" x14ac:dyDescent="0.3"/>
    <row r="43" ht="30" customHeight="1" x14ac:dyDescent="0.3"/>
    <row r="44" ht="32.25" customHeight="1" x14ac:dyDescent="0.3"/>
    <row r="45" ht="31.5" customHeight="1" x14ac:dyDescent="0.3"/>
    <row r="46" ht="34.5" customHeight="1" x14ac:dyDescent="0.3"/>
    <row r="47" ht="31.5" customHeight="1" x14ac:dyDescent="0.3"/>
    <row r="48" ht="33.75" customHeight="1" x14ac:dyDescent="0.3"/>
  </sheetData>
  <mergeCells count="4">
    <mergeCell ref="A3:A11"/>
    <mergeCell ref="A12:A14"/>
    <mergeCell ref="A18:A21"/>
    <mergeCell ref="A15:A17"/>
  </mergeCells>
  <pageMargins left="0.25" right="0.25" top="0.75" bottom="0.75" header="0.3" footer="0.3"/>
  <pageSetup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Z42"/>
  <sheetViews>
    <sheetView topLeftCell="AR1" workbookViewId="0">
      <pane ySplit="1" topLeftCell="A5" activePane="bottomLeft" state="frozen"/>
      <selection pane="bottomLeft" activeCell="BK10" sqref="BK10"/>
    </sheetView>
  </sheetViews>
  <sheetFormatPr defaultColWidth="9.109375" defaultRowHeight="12" x14ac:dyDescent="0.25"/>
  <cols>
    <col min="1" max="1" width="15.44140625" style="11" customWidth="1"/>
    <col min="2" max="2" width="18.33203125" style="11" customWidth="1"/>
    <col min="3" max="3" width="10.33203125" style="11" customWidth="1"/>
    <col min="4" max="4" width="8.5546875" style="11" customWidth="1"/>
    <col min="5" max="5" width="8.6640625" style="11" customWidth="1"/>
    <col min="6" max="6" width="9.44140625" style="11" customWidth="1"/>
    <col min="7" max="7" width="10.33203125" style="11" customWidth="1"/>
    <col min="8" max="8" width="9.33203125" style="11" customWidth="1"/>
    <col min="9" max="9" width="6.33203125" style="11" customWidth="1"/>
    <col min="10" max="11" width="6" style="11" customWidth="1"/>
    <col min="12" max="12" width="6.109375" style="11" customWidth="1"/>
    <col min="13" max="14" width="6.33203125" style="11" customWidth="1"/>
    <col min="15" max="15" width="8" style="11" customWidth="1"/>
    <col min="16" max="16" width="6.109375" style="11" customWidth="1"/>
    <col min="17" max="17" width="10.88671875" style="11" customWidth="1"/>
    <col min="18" max="18" width="10.5546875" style="28" customWidth="1"/>
    <col min="19" max="19" width="9.109375" style="11" customWidth="1"/>
    <col min="20" max="20" width="10.33203125" style="35" customWidth="1"/>
    <col min="21" max="21" width="8.5546875" style="11" customWidth="1"/>
    <col min="22" max="24" width="8" style="11" customWidth="1"/>
    <col min="25" max="25" width="7.44140625" style="11" customWidth="1"/>
    <col min="26" max="30" width="7.6640625" style="11" customWidth="1"/>
    <col min="31" max="31" width="8" style="174" customWidth="1"/>
    <col min="32" max="33" width="9.44140625" style="11" customWidth="1"/>
    <col min="34" max="34" width="8.33203125" style="41" customWidth="1"/>
    <col min="35" max="38" width="9.44140625" style="11" customWidth="1"/>
    <col min="39" max="39" width="8.5546875" style="11" customWidth="1"/>
    <col min="40" max="40" width="9.44140625" style="41" customWidth="1"/>
    <col min="41" max="41" width="9.44140625" style="11" customWidth="1"/>
    <col min="42" max="42" width="7.6640625" style="11" customWidth="1"/>
    <col min="43" max="43" width="9.44140625" style="31" customWidth="1"/>
    <col min="44" max="44" width="9.44140625" style="11" customWidth="1"/>
    <col min="45" max="45" width="6.5546875" style="11" customWidth="1"/>
    <col min="46" max="46" width="9.44140625" style="31" customWidth="1"/>
    <col min="47" max="48" width="9.44140625" style="11" customWidth="1"/>
    <col min="49" max="49" width="5.88671875" style="11" customWidth="1"/>
    <col min="50" max="50" width="9.44140625" style="11" customWidth="1"/>
    <col min="51" max="51" width="9.44140625" style="31" customWidth="1"/>
    <col min="52" max="52" width="7" style="162" customWidth="1"/>
    <col min="53" max="53" width="9.44140625" style="11" customWidth="1"/>
    <col min="54" max="60" width="8" style="8" customWidth="1"/>
    <col min="61" max="65" width="9.44140625" style="11" customWidth="1"/>
    <col min="66" max="66" width="9.44140625" style="41" customWidth="1"/>
    <col min="67" max="67" width="9.109375" style="25"/>
    <col min="68" max="68" width="18.33203125" style="11" customWidth="1"/>
    <col min="69" max="130" width="9.109375" style="25"/>
    <col min="131" max="16384" width="9.109375" style="4"/>
  </cols>
  <sheetData>
    <row r="1" spans="1:130" s="2" customFormat="1" ht="50.25" customHeight="1" x14ac:dyDescent="0.3">
      <c r="A1" s="10" t="s">
        <v>2</v>
      </c>
      <c r="B1" s="10" t="s">
        <v>0</v>
      </c>
      <c r="C1" s="10" t="s">
        <v>216</v>
      </c>
      <c r="D1" s="10" t="s">
        <v>95</v>
      </c>
      <c r="E1" s="10" t="s">
        <v>217</v>
      </c>
      <c r="F1" s="10" t="s">
        <v>218</v>
      </c>
      <c r="G1" s="10" t="s">
        <v>130</v>
      </c>
      <c r="H1" s="10" t="s">
        <v>92</v>
      </c>
      <c r="I1" s="10" t="s">
        <v>319</v>
      </c>
      <c r="J1" s="10" t="s">
        <v>320</v>
      </c>
      <c r="K1" s="10" t="s">
        <v>321</v>
      </c>
      <c r="L1" s="10" t="s">
        <v>322</v>
      </c>
      <c r="M1" s="10" t="s">
        <v>249</v>
      </c>
      <c r="N1" s="10" t="s">
        <v>250</v>
      </c>
      <c r="O1" s="10" t="s">
        <v>84</v>
      </c>
      <c r="P1" s="10" t="s">
        <v>99</v>
      </c>
      <c r="Q1" s="14" t="s">
        <v>132</v>
      </c>
      <c r="R1" s="26" t="s">
        <v>93</v>
      </c>
      <c r="S1" s="14" t="s">
        <v>318</v>
      </c>
      <c r="T1" s="32" t="s">
        <v>94</v>
      </c>
      <c r="U1" s="10" t="s">
        <v>57</v>
      </c>
      <c r="V1" s="10" t="s">
        <v>56</v>
      </c>
      <c r="W1" s="10" t="s">
        <v>89</v>
      </c>
      <c r="X1" s="169" t="s">
        <v>90</v>
      </c>
      <c r="Y1" s="10" t="s">
        <v>91</v>
      </c>
      <c r="Z1" s="10" t="s">
        <v>117</v>
      </c>
      <c r="AA1" s="10" t="s">
        <v>118</v>
      </c>
      <c r="AB1" s="10" t="s">
        <v>119</v>
      </c>
      <c r="AC1" s="10" t="s">
        <v>120</v>
      </c>
      <c r="AD1" s="10" t="s">
        <v>96</v>
      </c>
      <c r="AE1" s="170" t="s">
        <v>133</v>
      </c>
      <c r="AF1" s="10" t="s">
        <v>97</v>
      </c>
      <c r="AG1" s="10" t="s">
        <v>343</v>
      </c>
      <c r="AH1" s="38" t="s">
        <v>98</v>
      </c>
      <c r="AI1" s="10" t="s">
        <v>103</v>
      </c>
      <c r="AJ1" s="10" t="s">
        <v>104</v>
      </c>
      <c r="AK1" s="10" t="s">
        <v>101</v>
      </c>
      <c r="AL1" s="10" t="s">
        <v>100</v>
      </c>
      <c r="AM1" s="10" t="s">
        <v>91</v>
      </c>
      <c r="AN1" s="38" t="s">
        <v>102</v>
      </c>
      <c r="AO1" s="10" t="s">
        <v>105</v>
      </c>
      <c r="AP1" s="10" t="s">
        <v>106</v>
      </c>
      <c r="AQ1" s="36" t="s">
        <v>107</v>
      </c>
      <c r="AR1" s="10" t="s">
        <v>108</v>
      </c>
      <c r="AS1" s="10" t="s">
        <v>106</v>
      </c>
      <c r="AT1" s="36" t="s">
        <v>109</v>
      </c>
      <c r="AU1" s="10" t="s">
        <v>110</v>
      </c>
      <c r="AV1" s="10" t="s">
        <v>111</v>
      </c>
      <c r="AW1" s="10" t="s">
        <v>63</v>
      </c>
      <c r="AX1" s="10" t="s">
        <v>112</v>
      </c>
      <c r="AY1" s="36" t="s">
        <v>113</v>
      </c>
      <c r="AZ1" s="160" t="s">
        <v>323</v>
      </c>
      <c r="BA1" s="10" t="s">
        <v>325</v>
      </c>
      <c r="BB1" s="10" t="s">
        <v>326</v>
      </c>
      <c r="BC1" s="10" t="s">
        <v>324</v>
      </c>
      <c r="BD1" s="10" t="s">
        <v>327</v>
      </c>
      <c r="BE1" s="10" t="s">
        <v>328</v>
      </c>
      <c r="BF1" s="10" t="s">
        <v>329</v>
      </c>
      <c r="BG1" s="10" t="s">
        <v>330</v>
      </c>
      <c r="BH1" s="10" t="s">
        <v>331</v>
      </c>
      <c r="BI1" s="10" t="s">
        <v>332</v>
      </c>
      <c r="BJ1" s="10" t="s">
        <v>338</v>
      </c>
      <c r="BK1" s="10" t="s">
        <v>333</v>
      </c>
      <c r="BL1" s="10" t="s">
        <v>334</v>
      </c>
      <c r="BM1" s="10" t="s">
        <v>63</v>
      </c>
      <c r="BN1" s="38" t="s">
        <v>335</v>
      </c>
      <c r="BO1" s="24"/>
      <c r="BP1" s="10" t="s">
        <v>0</v>
      </c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</row>
    <row r="2" spans="1:130" ht="23.4" x14ac:dyDescent="0.25">
      <c r="A2" s="100" t="s">
        <v>3</v>
      </c>
      <c r="B2" s="6" t="s">
        <v>121</v>
      </c>
      <c r="C2" s="12" t="s">
        <v>219</v>
      </c>
      <c r="D2" s="12" t="s">
        <v>220</v>
      </c>
      <c r="E2" s="13"/>
      <c r="F2" s="13"/>
      <c r="G2" s="12" t="s">
        <v>379</v>
      </c>
      <c r="H2" s="12" t="s">
        <v>380</v>
      </c>
      <c r="I2" s="20" t="s">
        <v>336</v>
      </c>
      <c r="J2" s="20" t="s">
        <v>336</v>
      </c>
      <c r="K2" s="20" t="s">
        <v>336</v>
      </c>
      <c r="L2" s="20" t="s">
        <v>336</v>
      </c>
      <c r="M2" s="20" t="s">
        <v>336</v>
      </c>
      <c r="N2" s="20"/>
      <c r="O2" s="20"/>
      <c r="P2" s="20"/>
      <c r="Q2" s="29">
        <v>112316</v>
      </c>
      <c r="R2" s="27">
        <v>112316</v>
      </c>
      <c r="S2" s="5">
        <f>Q2-R2</f>
        <v>0</v>
      </c>
      <c r="T2" s="33">
        <f t="shared" ref="T2" si="0">S2/Q2</f>
        <v>0</v>
      </c>
      <c r="U2" s="16">
        <v>12</v>
      </c>
      <c r="V2" s="16">
        <v>23</v>
      </c>
      <c r="W2" s="16">
        <v>32</v>
      </c>
      <c r="X2" s="16">
        <v>13</v>
      </c>
      <c r="Y2" s="16">
        <v>18</v>
      </c>
      <c r="Z2" s="19">
        <v>43</v>
      </c>
      <c r="AA2" s="19">
        <v>43</v>
      </c>
      <c r="AB2" s="19">
        <v>79</v>
      </c>
      <c r="AC2" s="19">
        <v>71</v>
      </c>
      <c r="AD2" s="19">
        <f>Z2+AA2+AB2+AC2</f>
        <v>236</v>
      </c>
      <c r="AE2" s="171">
        <v>0.59</v>
      </c>
      <c r="AF2" s="18">
        <v>4</v>
      </c>
      <c r="AG2" s="18">
        <v>1216</v>
      </c>
      <c r="AH2" s="39">
        <v>3.3E-3</v>
      </c>
      <c r="AI2" s="17">
        <v>17</v>
      </c>
      <c r="AJ2" s="17">
        <v>1</v>
      </c>
      <c r="AK2" s="17">
        <f>AI2+AJ2</f>
        <v>18</v>
      </c>
      <c r="AL2" s="3"/>
      <c r="AM2" s="16">
        <v>18</v>
      </c>
      <c r="AN2" s="175">
        <v>1</v>
      </c>
      <c r="AO2" s="5">
        <v>3</v>
      </c>
      <c r="AP2" s="5">
        <v>12</v>
      </c>
      <c r="AQ2" s="30">
        <v>0.25</v>
      </c>
      <c r="AR2" s="22">
        <v>5</v>
      </c>
      <c r="AS2" s="22">
        <v>12</v>
      </c>
      <c r="AT2" s="42">
        <v>0.42</v>
      </c>
      <c r="AU2" s="21">
        <v>6</v>
      </c>
      <c r="AV2" s="21">
        <v>4</v>
      </c>
      <c r="AW2" s="21">
        <f>AU2+AV2</f>
        <v>10</v>
      </c>
      <c r="AX2" s="21">
        <f>X2</f>
        <v>13</v>
      </c>
      <c r="AY2" s="167">
        <f>AW2/AX2</f>
        <v>0.76923076923076927</v>
      </c>
      <c r="AZ2" s="37"/>
      <c r="BA2" s="20">
        <v>6</v>
      </c>
      <c r="BB2" s="154">
        <v>2</v>
      </c>
      <c r="BC2" s="154">
        <f>BA2+BB2</f>
        <v>8</v>
      </c>
      <c r="BD2" s="163">
        <f>BC2/X2</f>
        <v>0.61538461538461542</v>
      </c>
      <c r="BE2" s="153">
        <v>10</v>
      </c>
      <c r="BF2" s="153">
        <v>0</v>
      </c>
      <c r="BG2" s="153">
        <f>BE2+BF2</f>
        <v>10</v>
      </c>
      <c r="BH2" s="166">
        <f>BG2/X2</f>
        <v>0.76923076923076927</v>
      </c>
      <c r="BI2" s="23">
        <v>14</v>
      </c>
      <c r="BJ2" s="23">
        <v>29</v>
      </c>
      <c r="BK2" s="21">
        <v>47</v>
      </c>
      <c r="BL2" s="21">
        <v>3</v>
      </c>
      <c r="BM2" s="21">
        <v>50</v>
      </c>
      <c r="BN2" s="157">
        <v>0.06</v>
      </c>
      <c r="BP2" s="6" t="s">
        <v>121</v>
      </c>
    </row>
    <row r="3" spans="1:130" ht="18.600000000000001" customHeight="1" x14ac:dyDescent="0.25">
      <c r="A3" s="65" t="s">
        <v>3</v>
      </c>
      <c r="B3" s="6" t="s">
        <v>64</v>
      </c>
      <c r="C3" s="12" t="s">
        <v>213</v>
      </c>
      <c r="D3" s="12" t="s">
        <v>213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64"/>
      <c r="AF3" s="13"/>
      <c r="AG3" s="13"/>
      <c r="AH3" s="13"/>
      <c r="AI3" s="13"/>
      <c r="AJ3" s="13"/>
      <c r="AK3" s="13"/>
      <c r="AL3" s="13"/>
      <c r="AM3" s="13"/>
      <c r="AN3" s="40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64"/>
      <c r="AZ3" s="37"/>
      <c r="BA3" s="13"/>
      <c r="BB3" s="13"/>
      <c r="BC3" s="13"/>
      <c r="BD3" s="164"/>
      <c r="BE3" s="13"/>
      <c r="BF3" s="13"/>
      <c r="BG3" s="13"/>
      <c r="BH3" s="164"/>
      <c r="BI3" s="13"/>
      <c r="BJ3" s="13"/>
      <c r="BK3" s="13"/>
      <c r="BL3" s="13"/>
      <c r="BM3" s="13"/>
      <c r="BN3" s="40"/>
      <c r="BP3" s="6" t="s">
        <v>64</v>
      </c>
    </row>
    <row r="4" spans="1:130" ht="18.600000000000001" customHeight="1" x14ac:dyDescent="0.25">
      <c r="A4" s="100" t="s">
        <v>3</v>
      </c>
      <c r="B4" s="6" t="s">
        <v>78</v>
      </c>
      <c r="C4" s="12" t="s">
        <v>213</v>
      </c>
      <c r="D4" s="12" t="s">
        <v>213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64"/>
      <c r="AF4" s="13"/>
      <c r="AG4" s="13"/>
      <c r="AH4" s="13"/>
      <c r="AI4" s="13"/>
      <c r="AJ4" s="13"/>
      <c r="AK4" s="13"/>
      <c r="AL4" s="13"/>
      <c r="AM4" s="13"/>
      <c r="AN4" s="40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64"/>
      <c r="AZ4" s="37"/>
      <c r="BA4" s="13"/>
      <c r="BB4" s="13"/>
      <c r="BC4" s="13"/>
      <c r="BD4" s="164"/>
      <c r="BE4" s="13"/>
      <c r="BF4" s="13"/>
      <c r="BG4" s="13"/>
      <c r="BH4" s="164"/>
      <c r="BI4" s="13"/>
      <c r="BJ4" s="13"/>
      <c r="BK4" s="13"/>
      <c r="BL4" s="13"/>
      <c r="BM4" s="13"/>
      <c r="BN4" s="40"/>
      <c r="BP4" s="6" t="s">
        <v>78</v>
      </c>
    </row>
    <row r="5" spans="1:130" ht="23.4" x14ac:dyDescent="0.25">
      <c r="A5" s="64" t="s">
        <v>8</v>
      </c>
      <c r="B5" s="6" t="s">
        <v>122</v>
      </c>
      <c r="C5" s="12" t="s">
        <v>221</v>
      </c>
      <c r="D5" s="12" t="s">
        <v>230</v>
      </c>
      <c r="E5" s="13"/>
      <c r="F5" s="13"/>
      <c r="G5" s="12" t="s">
        <v>350</v>
      </c>
      <c r="H5" s="12" t="s">
        <v>131</v>
      </c>
      <c r="I5" s="20" t="s">
        <v>336</v>
      </c>
      <c r="J5" s="20" t="s">
        <v>336</v>
      </c>
      <c r="K5" s="20" t="s">
        <v>336</v>
      </c>
      <c r="L5" s="20" t="s">
        <v>336</v>
      </c>
      <c r="M5" s="20" t="s">
        <v>336</v>
      </c>
      <c r="N5" s="20"/>
      <c r="O5" s="20"/>
      <c r="P5" s="20"/>
      <c r="Q5" s="5">
        <v>168164</v>
      </c>
      <c r="R5" s="27">
        <v>166774</v>
      </c>
      <c r="S5" s="5">
        <f t="shared" ref="S5:S22" si="1">Q5-R5</f>
        <v>1390</v>
      </c>
      <c r="T5" s="33">
        <f>S5/Q5</f>
        <v>8.265740586570253E-3</v>
      </c>
      <c r="U5" s="16">
        <v>20</v>
      </c>
      <c r="V5" s="16">
        <v>35</v>
      </c>
      <c r="W5" s="16">
        <v>48</v>
      </c>
      <c r="X5" s="16">
        <v>23</v>
      </c>
      <c r="Y5" s="16">
        <v>20</v>
      </c>
      <c r="Z5" s="19">
        <v>65</v>
      </c>
      <c r="AA5" s="19">
        <v>55</v>
      </c>
      <c r="AB5" s="19">
        <v>75</v>
      </c>
      <c r="AC5" s="19">
        <v>75</v>
      </c>
      <c r="AD5" s="19">
        <f t="shared" ref="AD5:AD14" si="2">Z5+AA5+AB5+AC5</f>
        <v>270</v>
      </c>
      <c r="AE5" s="171">
        <v>0.67500000000000004</v>
      </c>
      <c r="AF5" s="18">
        <v>0</v>
      </c>
      <c r="AG5" s="18">
        <v>1824</v>
      </c>
      <c r="AH5" s="39">
        <v>0</v>
      </c>
      <c r="AI5" s="17">
        <v>11</v>
      </c>
      <c r="AJ5" s="17">
        <v>0</v>
      </c>
      <c r="AK5" s="17">
        <f t="shared" ref="AK5:AK14" si="3">AI5+AJ5</f>
        <v>11</v>
      </c>
      <c r="AL5" s="3"/>
      <c r="AM5" s="16">
        <v>20</v>
      </c>
      <c r="AN5" s="175">
        <v>0.55000000000000004</v>
      </c>
      <c r="AO5" s="5">
        <v>9</v>
      </c>
      <c r="AP5" s="5">
        <v>23</v>
      </c>
      <c r="AQ5" s="30">
        <v>0.39</v>
      </c>
      <c r="AR5" s="22">
        <v>5</v>
      </c>
      <c r="AS5" s="22">
        <v>23</v>
      </c>
      <c r="AT5" s="42">
        <v>0.22</v>
      </c>
      <c r="AU5" s="21">
        <v>11</v>
      </c>
      <c r="AV5" s="21">
        <v>11</v>
      </c>
      <c r="AW5" s="21">
        <f t="shared" ref="AW5:AW14" si="4">AU5+AV5</f>
        <v>22</v>
      </c>
      <c r="AX5" s="21">
        <f t="shared" ref="AX5:AX14" si="5">X5</f>
        <v>23</v>
      </c>
      <c r="AY5" s="167">
        <f t="shared" ref="AY5:AY17" si="6">AW5/AX5</f>
        <v>0.95652173913043481</v>
      </c>
      <c r="AZ5" s="37"/>
      <c r="BA5" s="20">
        <v>6</v>
      </c>
      <c r="BB5" s="154">
        <v>5</v>
      </c>
      <c r="BC5" s="154">
        <f t="shared" ref="BC5:BC14" si="7">BA5+BB5</f>
        <v>11</v>
      </c>
      <c r="BD5" s="163">
        <f t="shared" ref="BD5:BD17" si="8">BC5/X5</f>
        <v>0.47826086956521741</v>
      </c>
      <c r="BE5" s="153">
        <v>20</v>
      </c>
      <c r="BF5" s="153">
        <v>0</v>
      </c>
      <c r="BG5" s="153">
        <f t="shared" ref="BG5:BG14" si="9">BE5+BF5</f>
        <v>20</v>
      </c>
      <c r="BH5" s="166">
        <f t="shared" ref="BH5:BH17" si="10">BG5/X5</f>
        <v>0.86956521739130432</v>
      </c>
      <c r="BI5" s="23">
        <v>20</v>
      </c>
      <c r="BJ5" s="23">
        <v>24</v>
      </c>
      <c r="BK5" s="21">
        <v>42</v>
      </c>
      <c r="BL5" s="21">
        <v>2</v>
      </c>
      <c r="BM5" s="21">
        <v>44</v>
      </c>
      <c r="BN5" s="157">
        <v>4.5499999999999999E-2</v>
      </c>
      <c r="BP5" s="6" t="s">
        <v>122</v>
      </c>
    </row>
    <row r="6" spans="1:130" ht="29.25" customHeight="1" x14ac:dyDescent="0.25">
      <c r="A6" s="100" t="s">
        <v>12</v>
      </c>
      <c r="B6" s="6" t="s">
        <v>13</v>
      </c>
      <c r="C6" s="12" t="s">
        <v>219</v>
      </c>
      <c r="D6" s="12" t="s">
        <v>220</v>
      </c>
      <c r="E6" s="13"/>
      <c r="F6" s="13"/>
      <c r="G6" s="12" t="s">
        <v>370</v>
      </c>
      <c r="H6" s="12" t="s">
        <v>131</v>
      </c>
      <c r="I6" s="20" t="s">
        <v>336</v>
      </c>
      <c r="J6" s="20" t="s">
        <v>336</v>
      </c>
      <c r="K6" s="20" t="s">
        <v>336</v>
      </c>
      <c r="L6" s="20" t="s">
        <v>336</v>
      </c>
      <c r="M6" s="20" t="s">
        <v>336</v>
      </c>
      <c r="N6" s="20"/>
      <c r="O6" s="20" t="s">
        <v>374</v>
      </c>
      <c r="P6" s="20"/>
      <c r="Q6" s="5">
        <v>107025</v>
      </c>
      <c r="R6" s="27">
        <v>107025</v>
      </c>
      <c r="S6" s="5">
        <f t="shared" si="1"/>
        <v>0</v>
      </c>
      <c r="T6" s="33">
        <f>S6/Q6</f>
        <v>0</v>
      </c>
      <c r="U6" s="16">
        <v>31</v>
      </c>
      <c r="V6" s="16">
        <v>23</v>
      </c>
      <c r="W6" s="16">
        <v>31</v>
      </c>
      <c r="X6" s="16">
        <v>11</v>
      </c>
      <c r="Y6" s="16">
        <v>9</v>
      </c>
      <c r="Z6" s="19">
        <v>100</v>
      </c>
      <c r="AA6" s="19">
        <v>89</v>
      </c>
      <c r="AB6" s="19">
        <v>89</v>
      </c>
      <c r="AC6" s="19">
        <v>89</v>
      </c>
      <c r="AD6" s="19">
        <f t="shared" si="2"/>
        <v>367</v>
      </c>
      <c r="AE6" s="171">
        <v>0.91749999999999998</v>
      </c>
      <c r="AF6" s="18">
        <v>0</v>
      </c>
      <c r="AG6" s="18">
        <v>1178</v>
      </c>
      <c r="AH6" s="39">
        <v>0</v>
      </c>
      <c r="AI6" s="17">
        <v>8</v>
      </c>
      <c r="AJ6" s="17">
        <v>0</v>
      </c>
      <c r="AK6" s="17">
        <f t="shared" si="3"/>
        <v>8</v>
      </c>
      <c r="AL6" s="3"/>
      <c r="AM6" s="16">
        <v>9</v>
      </c>
      <c r="AN6" s="175">
        <v>0.88890000000000002</v>
      </c>
      <c r="AO6" s="5">
        <v>4</v>
      </c>
      <c r="AP6" s="5">
        <v>11</v>
      </c>
      <c r="AQ6" s="30">
        <v>0.36</v>
      </c>
      <c r="AR6" s="22">
        <v>6</v>
      </c>
      <c r="AS6" s="22">
        <v>11</v>
      </c>
      <c r="AT6" s="42">
        <v>0.55000000000000004</v>
      </c>
      <c r="AU6" s="21">
        <v>2</v>
      </c>
      <c r="AV6" s="21">
        <v>8</v>
      </c>
      <c r="AW6" s="21">
        <f t="shared" si="4"/>
        <v>10</v>
      </c>
      <c r="AX6" s="21">
        <f t="shared" si="5"/>
        <v>11</v>
      </c>
      <c r="AY6" s="167">
        <f t="shared" si="6"/>
        <v>0.90909090909090906</v>
      </c>
      <c r="AZ6" s="37"/>
      <c r="BA6" s="20">
        <v>0</v>
      </c>
      <c r="BB6" s="154">
        <v>2</v>
      </c>
      <c r="BC6" s="154">
        <f t="shared" si="7"/>
        <v>2</v>
      </c>
      <c r="BD6" s="163">
        <f t="shared" si="8"/>
        <v>0.18181818181818182</v>
      </c>
      <c r="BE6" s="153">
        <v>11</v>
      </c>
      <c r="BF6" s="153">
        <v>0</v>
      </c>
      <c r="BG6" s="153">
        <f t="shared" si="9"/>
        <v>11</v>
      </c>
      <c r="BH6" s="166">
        <f t="shared" si="10"/>
        <v>1</v>
      </c>
      <c r="BI6" s="23" t="s">
        <v>131</v>
      </c>
      <c r="BJ6" s="23" t="s">
        <v>131</v>
      </c>
      <c r="BK6" s="21" t="s">
        <v>131</v>
      </c>
      <c r="BL6" s="21" t="s">
        <v>131</v>
      </c>
      <c r="BM6" s="21" t="s">
        <v>131</v>
      </c>
      <c r="BN6" s="157" t="s">
        <v>131</v>
      </c>
      <c r="BP6" s="6" t="s">
        <v>13</v>
      </c>
    </row>
    <row r="7" spans="1:130" ht="23.4" x14ac:dyDescent="0.25">
      <c r="A7" s="64" t="s">
        <v>72</v>
      </c>
      <c r="B7" s="6" t="s">
        <v>123</v>
      </c>
      <c r="C7" s="12" t="s">
        <v>222</v>
      </c>
      <c r="D7" s="12" t="s">
        <v>231</v>
      </c>
      <c r="E7" s="13"/>
      <c r="F7" s="13"/>
      <c r="G7" s="229" t="s">
        <v>220</v>
      </c>
      <c r="H7" s="12" t="s">
        <v>131</v>
      </c>
      <c r="I7" s="20" t="s">
        <v>336</v>
      </c>
      <c r="J7" s="20" t="s">
        <v>336</v>
      </c>
      <c r="K7" s="20" t="s">
        <v>336</v>
      </c>
      <c r="L7" s="20" t="s">
        <v>336</v>
      </c>
      <c r="M7" s="20" t="s">
        <v>336</v>
      </c>
      <c r="N7" s="20"/>
      <c r="O7" s="20"/>
      <c r="P7" s="20"/>
      <c r="Q7" s="5">
        <v>267328</v>
      </c>
      <c r="R7" s="27">
        <v>267328</v>
      </c>
      <c r="S7" s="5">
        <f t="shared" si="1"/>
        <v>0</v>
      </c>
      <c r="T7" s="33">
        <f t="shared" ref="T7" si="11">S7/Q7</f>
        <v>0</v>
      </c>
      <c r="U7" s="16">
        <v>41</v>
      </c>
      <c r="V7" s="16">
        <v>41</v>
      </c>
      <c r="W7" s="16">
        <v>84</v>
      </c>
      <c r="X7" s="16">
        <v>51</v>
      </c>
      <c r="Y7" s="16">
        <v>44</v>
      </c>
      <c r="Z7" s="19">
        <v>87</v>
      </c>
      <c r="AA7" s="19">
        <v>96</v>
      </c>
      <c r="AB7" s="19">
        <v>87</v>
      </c>
      <c r="AC7" s="19">
        <v>87</v>
      </c>
      <c r="AD7" s="19">
        <f t="shared" si="2"/>
        <v>357</v>
      </c>
      <c r="AE7" s="171">
        <v>0.89249999999999996</v>
      </c>
      <c r="AF7" s="18">
        <v>0</v>
      </c>
      <c r="AG7" s="18">
        <v>3192</v>
      </c>
      <c r="AH7" s="39">
        <v>0</v>
      </c>
      <c r="AI7" s="17">
        <v>38</v>
      </c>
      <c r="AJ7" s="17">
        <v>0</v>
      </c>
      <c r="AK7" s="17">
        <f t="shared" si="3"/>
        <v>38</v>
      </c>
      <c r="AL7" s="3"/>
      <c r="AM7" s="16">
        <v>44</v>
      </c>
      <c r="AN7" s="175">
        <v>0.86360000000000003</v>
      </c>
      <c r="AO7" s="5">
        <v>17</v>
      </c>
      <c r="AP7" s="5">
        <v>51</v>
      </c>
      <c r="AQ7" s="30">
        <v>0.33</v>
      </c>
      <c r="AR7" s="22">
        <v>10</v>
      </c>
      <c r="AS7" s="22">
        <v>51</v>
      </c>
      <c r="AT7" s="42">
        <v>0.2</v>
      </c>
      <c r="AU7" s="21">
        <v>26</v>
      </c>
      <c r="AV7" s="21">
        <v>20</v>
      </c>
      <c r="AW7" s="21">
        <f t="shared" si="4"/>
        <v>46</v>
      </c>
      <c r="AX7" s="21">
        <f t="shared" si="5"/>
        <v>51</v>
      </c>
      <c r="AY7" s="167">
        <f t="shared" si="6"/>
        <v>0.90196078431372551</v>
      </c>
      <c r="AZ7" s="37"/>
      <c r="BA7" s="20">
        <v>13</v>
      </c>
      <c r="BB7" s="154">
        <v>15</v>
      </c>
      <c r="BC7" s="154">
        <f t="shared" si="7"/>
        <v>28</v>
      </c>
      <c r="BD7" s="163">
        <f t="shared" si="8"/>
        <v>0.5490196078431373</v>
      </c>
      <c r="BE7" s="153">
        <v>30</v>
      </c>
      <c r="BF7" s="153">
        <v>14</v>
      </c>
      <c r="BG7" s="153">
        <f t="shared" si="9"/>
        <v>44</v>
      </c>
      <c r="BH7" s="166">
        <f t="shared" si="10"/>
        <v>0.86274509803921573</v>
      </c>
      <c r="BI7" s="23">
        <v>23</v>
      </c>
      <c r="BJ7" s="23">
        <v>20</v>
      </c>
      <c r="BK7" s="21">
        <v>81</v>
      </c>
      <c r="BL7" s="21">
        <v>8</v>
      </c>
      <c r="BM7" s="21">
        <v>89</v>
      </c>
      <c r="BN7" s="157">
        <v>8.9899999999999994E-2</v>
      </c>
      <c r="BP7" s="6" t="s">
        <v>123</v>
      </c>
    </row>
    <row r="8" spans="1:130" ht="23.4" x14ac:dyDescent="0.25">
      <c r="A8" s="64" t="s">
        <v>21</v>
      </c>
      <c r="B8" s="6" t="s">
        <v>47</v>
      </c>
      <c r="C8" s="12" t="s">
        <v>223</v>
      </c>
      <c r="D8" s="12" t="s">
        <v>226</v>
      </c>
      <c r="E8" s="49" t="s">
        <v>312</v>
      </c>
      <c r="F8" s="49" t="s">
        <v>315</v>
      </c>
      <c r="G8" s="12" t="s">
        <v>349</v>
      </c>
      <c r="H8" s="12" t="s">
        <v>131</v>
      </c>
      <c r="I8" s="20" t="s">
        <v>336</v>
      </c>
      <c r="J8" s="20" t="s">
        <v>336</v>
      </c>
      <c r="K8" s="20" t="s">
        <v>336</v>
      </c>
      <c r="L8" s="20" t="s">
        <v>336</v>
      </c>
      <c r="M8" s="20" t="s">
        <v>336</v>
      </c>
      <c r="N8" s="20"/>
      <c r="O8" s="20"/>
      <c r="P8" s="20"/>
      <c r="Q8" s="5">
        <v>181152</v>
      </c>
      <c r="R8" s="27">
        <v>181152</v>
      </c>
      <c r="S8" s="5">
        <f t="shared" si="1"/>
        <v>0</v>
      </c>
      <c r="T8" s="33">
        <f t="shared" ref="T8:T37" si="12">S8/Q8</f>
        <v>0</v>
      </c>
      <c r="U8" s="16">
        <v>56</v>
      </c>
      <c r="V8" s="16">
        <v>85</v>
      </c>
      <c r="W8" s="16">
        <v>152</v>
      </c>
      <c r="X8" s="16">
        <v>64</v>
      </c>
      <c r="Y8" s="16">
        <v>90</v>
      </c>
      <c r="Z8" s="19">
        <v>100</v>
      </c>
      <c r="AA8" s="19">
        <v>100</v>
      </c>
      <c r="AB8" s="19">
        <v>80</v>
      </c>
      <c r="AC8" s="19">
        <v>91</v>
      </c>
      <c r="AD8" s="19">
        <f t="shared" si="2"/>
        <v>371</v>
      </c>
      <c r="AE8" s="171">
        <v>0.92749999999999999</v>
      </c>
      <c r="AF8" s="18">
        <v>3</v>
      </c>
      <c r="AG8" s="18">
        <v>5776</v>
      </c>
      <c r="AH8" s="39">
        <v>5.0000000000000001E-4</v>
      </c>
      <c r="AI8" s="17">
        <v>73</v>
      </c>
      <c r="AJ8" s="17">
        <v>1</v>
      </c>
      <c r="AK8" s="17">
        <f t="shared" si="3"/>
        <v>74</v>
      </c>
      <c r="AL8" s="3"/>
      <c r="AM8" s="16">
        <v>90</v>
      </c>
      <c r="AN8" s="175">
        <v>0.82220000000000004</v>
      </c>
      <c r="AO8" s="5">
        <v>18</v>
      </c>
      <c r="AP8" s="5">
        <v>63</v>
      </c>
      <c r="AQ8" s="30">
        <v>0.28999999999999998</v>
      </c>
      <c r="AR8" s="22">
        <v>10</v>
      </c>
      <c r="AS8" s="22">
        <v>63</v>
      </c>
      <c r="AT8" s="42">
        <v>0.16</v>
      </c>
      <c r="AU8" s="21">
        <v>32</v>
      </c>
      <c r="AV8" s="21">
        <v>28</v>
      </c>
      <c r="AW8" s="21">
        <f t="shared" si="4"/>
        <v>60</v>
      </c>
      <c r="AX8" s="21">
        <f t="shared" si="5"/>
        <v>64</v>
      </c>
      <c r="AY8" s="167">
        <f t="shared" si="6"/>
        <v>0.9375</v>
      </c>
      <c r="AZ8" s="37"/>
      <c r="BA8" s="20">
        <v>20</v>
      </c>
      <c r="BB8" s="154">
        <v>27</v>
      </c>
      <c r="BC8" s="154">
        <f t="shared" si="7"/>
        <v>47</v>
      </c>
      <c r="BD8" s="163">
        <f t="shared" si="8"/>
        <v>0.734375</v>
      </c>
      <c r="BE8" s="153">
        <v>50</v>
      </c>
      <c r="BF8" s="153">
        <v>1</v>
      </c>
      <c r="BG8" s="153">
        <f t="shared" si="9"/>
        <v>51</v>
      </c>
      <c r="BH8" s="166">
        <f t="shared" si="10"/>
        <v>0.796875</v>
      </c>
      <c r="BI8" s="23">
        <v>17</v>
      </c>
      <c r="BJ8" s="23">
        <v>26</v>
      </c>
      <c r="BK8" s="21">
        <v>162</v>
      </c>
      <c r="BL8" s="21">
        <v>14</v>
      </c>
      <c r="BM8" s="21">
        <v>176</v>
      </c>
      <c r="BN8" s="157">
        <v>7.9500000000000001E-2</v>
      </c>
      <c r="BP8" s="6" t="s">
        <v>47</v>
      </c>
    </row>
    <row r="9" spans="1:130" ht="23.4" x14ac:dyDescent="0.25">
      <c r="A9" s="65" t="s">
        <v>21</v>
      </c>
      <c r="B9" s="6" t="s">
        <v>124</v>
      </c>
      <c r="C9" s="12" t="s">
        <v>224</v>
      </c>
      <c r="D9" s="12" t="s">
        <v>232</v>
      </c>
      <c r="E9" s="13"/>
      <c r="F9" s="13"/>
      <c r="G9" s="12" t="s">
        <v>348</v>
      </c>
      <c r="H9" s="12" t="s">
        <v>131</v>
      </c>
      <c r="I9" s="20" t="s">
        <v>336</v>
      </c>
      <c r="J9" s="20" t="s">
        <v>336</v>
      </c>
      <c r="K9" s="20" t="s">
        <v>336</v>
      </c>
      <c r="L9" s="20" t="s">
        <v>336</v>
      </c>
      <c r="M9" s="20" t="s">
        <v>336</v>
      </c>
      <c r="N9" s="20"/>
      <c r="O9" s="20"/>
      <c r="P9" s="20"/>
      <c r="Q9" s="5">
        <v>53394</v>
      </c>
      <c r="R9" s="27">
        <v>53394</v>
      </c>
      <c r="S9" s="5">
        <f t="shared" si="1"/>
        <v>0</v>
      </c>
      <c r="T9" s="33">
        <f t="shared" si="12"/>
        <v>0</v>
      </c>
      <c r="U9" s="16">
        <v>7</v>
      </c>
      <c r="V9" s="16">
        <v>11</v>
      </c>
      <c r="W9" s="16">
        <v>17</v>
      </c>
      <c r="X9" s="16">
        <v>9</v>
      </c>
      <c r="Y9" s="16">
        <v>6</v>
      </c>
      <c r="Z9" s="19">
        <v>100</v>
      </c>
      <c r="AA9" s="19">
        <v>100</v>
      </c>
      <c r="AB9" s="19">
        <v>83</v>
      </c>
      <c r="AC9" s="19">
        <v>100</v>
      </c>
      <c r="AD9" s="19">
        <f t="shared" si="2"/>
        <v>383</v>
      </c>
      <c r="AE9" s="171">
        <v>0.95750000000000002</v>
      </c>
      <c r="AF9" s="18">
        <v>1</v>
      </c>
      <c r="AG9" s="18">
        <v>646</v>
      </c>
      <c r="AH9" s="39">
        <v>1.5E-3</v>
      </c>
      <c r="AI9" s="17">
        <v>0</v>
      </c>
      <c r="AJ9" s="17">
        <v>0</v>
      </c>
      <c r="AK9" s="17">
        <f t="shared" si="3"/>
        <v>0</v>
      </c>
      <c r="AL9" s="47">
        <v>11</v>
      </c>
      <c r="AM9" s="16">
        <v>6</v>
      </c>
      <c r="AN9" s="175">
        <v>0.64710000000000001</v>
      </c>
      <c r="AO9" s="5">
        <v>0</v>
      </c>
      <c r="AP9" s="5">
        <v>8</v>
      </c>
      <c r="AQ9" s="30">
        <v>0</v>
      </c>
      <c r="AR9" s="22">
        <v>2</v>
      </c>
      <c r="AS9" s="22">
        <v>8</v>
      </c>
      <c r="AT9" s="42">
        <v>0.25</v>
      </c>
      <c r="AU9" s="21">
        <v>1</v>
      </c>
      <c r="AV9" s="21">
        <v>6</v>
      </c>
      <c r="AW9" s="21">
        <f t="shared" si="4"/>
        <v>7</v>
      </c>
      <c r="AX9" s="21">
        <f t="shared" si="5"/>
        <v>9</v>
      </c>
      <c r="AY9" s="167">
        <f t="shared" si="6"/>
        <v>0.77777777777777779</v>
      </c>
      <c r="AZ9" s="156">
        <v>0.28999999999999998</v>
      </c>
      <c r="BA9" s="20">
        <v>1</v>
      </c>
      <c r="BB9" s="154">
        <v>6</v>
      </c>
      <c r="BC9" s="154">
        <f t="shared" si="7"/>
        <v>7</v>
      </c>
      <c r="BD9" s="163">
        <f t="shared" si="8"/>
        <v>0.77777777777777779</v>
      </c>
      <c r="BE9" s="153">
        <v>7</v>
      </c>
      <c r="BF9" s="153">
        <v>0</v>
      </c>
      <c r="BG9" s="153">
        <f t="shared" si="9"/>
        <v>7</v>
      </c>
      <c r="BH9" s="166">
        <f t="shared" si="10"/>
        <v>0.77777777777777779</v>
      </c>
      <c r="BI9" s="23">
        <v>20</v>
      </c>
      <c r="BJ9" s="23">
        <v>23</v>
      </c>
      <c r="BK9" s="21">
        <v>13</v>
      </c>
      <c r="BL9" s="21">
        <v>0</v>
      </c>
      <c r="BM9" s="21">
        <v>13</v>
      </c>
      <c r="BN9" s="157">
        <v>0</v>
      </c>
      <c r="BP9" s="6" t="s">
        <v>124</v>
      </c>
    </row>
    <row r="10" spans="1:130" ht="34.799999999999997" x14ac:dyDescent="0.25">
      <c r="A10" s="64" t="s">
        <v>114</v>
      </c>
      <c r="B10" s="6" t="s">
        <v>79</v>
      </c>
      <c r="C10" s="12" t="s">
        <v>225</v>
      </c>
      <c r="D10" s="12" t="s">
        <v>227</v>
      </c>
      <c r="E10" s="49" t="s">
        <v>313</v>
      </c>
      <c r="F10" s="49" t="s">
        <v>316</v>
      </c>
      <c r="G10" s="12" t="s">
        <v>135</v>
      </c>
      <c r="H10" s="12" t="s">
        <v>131</v>
      </c>
      <c r="I10" s="20" t="s">
        <v>336</v>
      </c>
      <c r="J10" s="20" t="s">
        <v>336</v>
      </c>
      <c r="K10" s="20" t="s">
        <v>336</v>
      </c>
      <c r="L10" s="20" t="s">
        <v>336</v>
      </c>
      <c r="M10" s="20" t="s">
        <v>336</v>
      </c>
      <c r="N10" s="20"/>
      <c r="O10" s="20"/>
      <c r="P10" s="20"/>
      <c r="Q10" s="5">
        <v>544442</v>
      </c>
      <c r="R10" s="27">
        <v>544442</v>
      </c>
      <c r="S10" s="5">
        <f t="shared" si="1"/>
        <v>0</v>
      </c>
      <c r="T10" s="33">
        <f t="shared" si="12"/>
        <v>0</v>
      </c>
      <c r="U10" s="16">
        <v>61</v>
      </c>
      <c r="V10" s="16">
        <v>108</v>
      </c>
      <c r="W10" s="16">
        <v>165</v>
      </c>
      <c r="X10" s="16">
        <v>73</v>
      </c>
      <c r="Y10" s="16">
        <v>56</v>
      </c>
      <c r="Z10" s="19">
        <v>100</v>
      </c>
      <c r="AA10" s="19">
        <v>95</v>
      </c>
      <c r="AB10" s="19">
        <v>98</v>
      </c>
      <c r="AC10" s="19">
        <v>90</v>
      </c>
      <c r="AD10" s="19">
        <f t="shared" si="2"/>
        <v>383</v>
      </c>
      <c r="AE10" s="171">
        <v>0.95750000000000002</v>
      </c>
      <c r="AF10" s="18">
        <v>6</v>
      </c>
      <c r="AG10" s="18">
        <v>6270</v>
      </c>
      <c r="AH10" s="39">
        <v>1E-3</v>
      </c>
      <c r="AI10" s="17">
        <v>31</v>
      </c>
      <c r="AJ10" s="17">
        <v>13</v>
      </c>
      <c r="AK10" s="17">
        <f t="shared" si="3"/>
        <v>44</v>
      </c>
      <c r="AL10" s="3"/>
      <c r="AM10" s="16">
        <v>56</v>
      </c>
      <c r="AN10" s="175">
        <v>0.78569999999999995</v>
      </c>
      <c r="AO10" s="5">
        <v>15</v>
      </c>
      <c r="AP10" s="5">
        <v>71</v>
      </c>
      <c r="AQ10" s="30">
        <v>0.21</v>
      </c>
      <c r="AR10" s="22">
        <v>3</v>
      </c>
      <c r="AS10" s="22">
        <v>71</v>
      </c>
      <c r="AT10" s="42">
        <v>0.04</v>
      </c>
      <c r="AU10" s="21">
        <v>25</v>
      </c>
      <c r="AV10" s="21">
        <v>44</v>
      </c>
      <c r="AW10" s="21">
        <f t="shared" si="4"/>
        <v>69</v>
      </c>
      <c r="AX10" s="21">
        <f t="shared" si="5"/>
        <v>73</v>
      </c>
      <c r="AY10" s="167">
        <f t="shared" si="6"/>
        <v>0.9452054794520548</v>
      </c>
      <c r="AZ10" s="37"/>
      <c r="BA10" s="20">
        <v>7</v>
      </c>
      <c r="BB10" s="154">
        <v>3</v>
      </c>
      <c r="BC10" s="154">
        <f t="shared" si="7"/>
        <v>10</v>
      </c>
      <c r="BD10" s="163">
        <f t="shared" si="8"/>
        <v>0.13698630136986301</v>
      </c>
      <c r="BE10" s="153">
        <v>27</v>
      </c>
      <c r="BF10" s="153">
        <v>0</v>
      </c>
      <c r="BG10" s="153">
        <f t="shared" si="9"/>
        <v>27</v>
      </c>
      <c r="BH10" s="166">
        <f t="shared" si="10"/>
        <v>0.36986301369863012</v>
      </c>
      <c r="BI10" s="23">
        <v>10</v>
      </c>
      <c r="BJ10" s="23">
        <v>34</v>
      </c>
      <c r="BK10" s="21">
        <v>127</v>
      </c>
      <c r="BL10" s="21">
        <v>5</v>
      </c>
      <c r="BM10" s="21">
        <v>132</v>
      </c>
      <c r="BN10" s="157">
        <v>3.7900000000000003E-2</v>
      </c>
      <c r="BP10" s="6" t="s">
        <v>79</v>
      </c>
    </row>
    <row r="11" spans="1:130" ht="23.4" x14ac:dyDescent="0.25">
      <c r="A11" s="64" t="s">
        <v>10</v>
      </c>
      <c r="B11" s="6" t="s">
        <v>125</v>
      </c>
      <c r="C11" s="12" t="s">
        <v>219</v>
      </c>
      <c r="D11" s="12" t="s">
        <v>220</v>
      </c>
      <c r="E11" s="13"/>
      <c r="F11" s="13"/>
      <c r="G11" s="12" t="s">
        <v>375</v>
      </c>
      <c r="H11" s="12" t="s">
        <v>131</v>
      </c>
      <c r="I11" s="20" t="s">
        <v>336</v>
      </c>
      <c r="J11" s="20" t="s">
        <v>336</v>
      </c>
      <c r="K11" s="20" t="s">
        <v>336</v>
      </c>
      <c r="L11" s="20" t="s">
        <v>336</v>
      </c>
      <c r="M11" s="20" t="s">
        <v>336</v>
      </c>
      <c r="N11" s="20"/>
      <c r="O11" s="20"/>
      <c r="P11" s="20"/>
      <c r="Q11" s="5">
        <v>373303</v>
      </c>
      <c r="R11" s="27">
        <v>373303</v>
      </c>
      <c r="S11" s="5">
        <f t="shared" si="1"/>
        <v>0</v>
      </c>
      <c r="T11" s="33">
        <f t="shared" si="12"/>
        <v>0</v>
      </c>
      <c r="U11" s="16">
        <v>49</v>
      </c>
      <c r="V11" s="16">
        <v>75</v>
      </c>
      <c r="W11" s="16">
        <v>133</v>
      </c>
      <c r="X11" s="16">
        <v>59</v>
      </c>
      <c r="Y11" s="16">
        <v>59</v>
      </c>
      <c r="Z11" s="19">
        <v>196</v>
      </c>
      <c r="AA11" s="19">
        <v>185</v>
      </c>
      <c r="AB11" s="19">
        <v>193</v>
      </c>
      <c r="AC11" s="19">
        <v>193</v>
      </c>
      <c r="AD11" s="19">
        <f t="shared" si="2"/>
        <v>767</v>
      </c>
      <c r="AE11" s="171">
        <v>0.95879999999999999</v>
      </c>
      <c r="AF11" s="18">
        <v>0</v>
      </c>
      <c r="AG11" s="18">
        <v>5054</v>
      </c>
      <c r="AH11" s="39">
        <v>0</v>
      </c>
      <c r="AI11" s="17">
        <v>47</v>
      </c>
      <c r="AJ11" s="17">
        <v>1</v>
      </c>
      <c r="AK11" s="17">
        <f t="shared" si="3"/>
        <v>48</v>
      </c>
      <c r="AL11" s="3"/>
      <c r="AM11" s="16">
        <v>59</v>
      </c>
      <c r="AN11" s="175">
        <v>0.81359999999999999</v>
      </c>
      <c r="AO11" s="5">
        <v>22</v>
      </c>
      <c r="AP11" s="5">
        <v>58</v>
      </c>
      <c r="AQ11" s="30">
        <v>0.379</v>
      </c>
      <c r="AR11" s="22">
        <v>10</v>
      </c>
      <c r="AS11" s="22">
        <v>58</v>
      </c>
      <c r="AT11" s="42">
        <v>0.17199999999999999</v>
      </c>
      <c r="AU11" s="21">
        <v>20</v>
      </c>
      <c r="AV11" s="21">
        <v>27</v>
      </c>
      <c r="AW11" s="21">
        <f t="shared" si="4"/>
        <v>47</v>
      </c>
      <c r="AX11" s="21">
        <f t="shared" si="5"/>
        <v>59</v>
      </c>
      <c r="AY11" s="167">
        <f t="shared" si="6"/>
        <v>0.79661016949152541</v>
      </c>
      <c r="AZ11" s="37"/>
      <c r="BA11" s="20">
        <v>7</v>
      </c>
      <c r="BB11" s="154">
        <v>16</v>
      </c>
      <c r="BC11" s="154">
        <f t="shared" si="7"/>
        <v>23</v>
      </c>
      <c r="BD11" s="163">
        <f t="shared" si="8"/>
        <v>0.38983050847457629</v>
      </c>
      <c r="BE11" s="153">
        <v>20</v>
      </c>
      <c r="BF11" s="153">
        <v>9</v>
      </c>
      <c r="BG11" s="153">
        <f t="shared" si="9"/>
        <v>29</v>
      </c>
      <c r="BH11" s="166">
        <f t="shared" si="10"/>
        <v>0.49152542372881358</v>
      </c>
      <c r="BI11" s="23">
        <v>11</v>
      </c>
      <c r="BJ11" s="23">
        <v>32</v>
      </c>
      <c r="BK11" s="21">
        <v>78</v>
      </c>
      <c r="BL11" s="21">
        <v>9</v>
      </c>
      <c r="BM11" s="21">
        <v>85</v>
      </c>
      <c r="BN11" s="157">
        <v>0.10340000000000001</v>
      </c>
      <c r="BP11" s="6" t="s">
        <v>125</v>
      </c>
    </row>
    <row r="12" spans="1:130" ht="23.4" x14ac:dyDescent="0.25">
      <c r="A12" s="65" t="s">
        <v>10</v>
      </c>
      <c r="B12" s="6" t="s">
        <v>70</v>
      </c>
      <c r="C12" s="12" t="s">
        <v>223</v>
      </c>
      <c r="D12" s="12" t="s">
        <v>226</v>
      </c>
      <c r="E12" s="49" t="s">
        <v>312</v>
      </c>
      <c r="F12" s="49" t="s">
        <v>315</v>
      </c>
      <c r="G12" s="12" t="s">
        <v>342</v>
      </c>
      <c r="H12" s="12" t="s">
        <v>131</v>
      </c>
      <c r="I12" s="20" t="s">
        <v>336</v>
      </c>
      <c r="J12" s="20" t="s">
        <v>336</v>
      </c>
      <c r="K12" s="20" t="s">
        <v>336</v>
      </c>
      <c r="L12" s="20" t="s">
        <v>336</v>
      </c>
      <c r="M12" s="20" t="s">
        <v>336</v>
      </c>
      <c r="N12" s="20"/>
      <c r="O12" s="20"/>
      <c r="P12" s="20"/>
      <c r="Q12" s="5">
        <v>217499</v>
      </c>
      <c r="R12" s="27">
        <v>209314</v>
      </c>
      <c r="S12" s="5">
        <f t="shared" si="1"/>
        <v>8185</v>
      </c>
      <c r="T12" s="33">
        <f t="shared" si="12"/>
        <v>3.7632356930376691E-2</v>
      </c>
      <c r="U12" s="16">
        <v>18</v>
      </c>
      <c r="V12" s="16">
        <v>15</v>
      </c>
      <c r="W12" s="16">
        <v>18</v>
      </c>
      <c r="X12" s="16">
        <v>18</v>
      </c>
      <c r="Y12" s="16">
        <v>3</v>
      </c>
      <c r="Z12" s="19">
        <v>100</v>
      </c>
      <c r="AA12" s="19">
        <v>100</v>
      </c>
      <c r="AB12" s="19">
        <v>100</v>
      </c>
      <c r="AC12" s="19">
        <v>100</v>
      </c>
      <c r="AD12" s="19">
        <f t="shared" si="2"/>
        <v>400</v>
      </c>
      <c r="AE12" s="171">
        <v>1</v>
      </c>
      <c r="AF12" s="18">
        <v>0</v>
      </c>
      <c r="AG12" s="18">
        <v>0</v>
      </c>
      <c r="AH12" s="39">
        <v>0</v>
      </c>
      <c r="AI12" s="17">
        <v>3</v>
      </c>
      <c r="AJ12" s="17">
        <v>0</v>
      </c>
      <c r="AK12" s="17">
        <f t="shared" si="3"/>
        <v>3</v>
      </c>
      <c r="AL12" s="48">
        <v>15</v>
      </c>
      <c r="AM12" s="16">
        <v>3</v>
      </c>
      <c r="AN12" s="175">
        <v>1</v>
      </c>
      <c r="AO12" s="5">
        <v>2</v>
      </c>
      <c r="AP12" s="5">
        <v>18</v>
      </c>
      <c r="AQ12" s="30">
        <v>0.11</v>
      </c>
      <c r="AR12" s="22">
        <v>8</v>
      </c>
      <c r="AS12" s="22">
        <v>18</v>
      </c>
      <c r="AT12" s="42">
        <v>0.44</v>
      </c>
      <c r="AU12" s="21">
        <v>3</v>
      </c>
      <c r="AV12" s="21">
        <v>15</v>
      </c>
      <c r="AW12" s="21">
        <f t="shared" si="4"/>
        <v>18</v>
      </c>
      <c r="AX12" s="21">
        <f t="shared" si="5"/>
        <v>18</v>
      </c>
      <c r="AY12" s="167">
        <f t="shared" si="6"/>
        <v>1</v>
      </c>
      <c r="AZ12" s="156">
        <v>0.45</v>
      </c>
      <c r="BA12" s="20">
        <v>3</v>
      </c>
      <c r="BB12" s="154">
        <v>15</v>
      </c>
      <c r="BC12" s="154">
        <f t="shared" si="7"/>
        <v>18</v>
      </c>
      <c r="BD12" s="163">
        <f t="shared" si="8"/>
        <v>1</v>
      </c>
      <c r="BE12" s="153">
        <v>14</v>
      </c>
      <c r="BF12" s="153">
        <v>2</v>
      </c>
      <c r="BG12" s="153">
        <f t="shared" si="9"/>
        <v>16</v>
      </c>
      <c r="BH12" s="166">
        <f t="shared" si="10"/>
        <v>0.88888888888888884</v>
      </c>
      <c r="BI12" s="23">
        <v>61</v>
      </c>
      <c r="BJ12" s="23">
        <v>2</v>
      </c>
      <c r="BK12" s="21">
        <v>6</v>
      </c>
      <c r="BL12" s="21">
        <v>3</v>
      </c>
      <c r="BM12" s="21">
        <v>9</v>
      </c>
      <c r="BN12" s="157">
        <v>0.33329999999999999</v>
      </c>
      <c r="BP12" s="6" t="s">
        <v>70</v>
      </c>
    </row>
    <row r="13" spans="1:130" ht="23.4" x14ac:dyDescent="0.25">
      <c r="A13" s="65" t="s">
        <v>10</v>
      </c>
      <c r="B13" s="6" t="s">
        <v>126</v>
      </c>
      <c r="C13" s="12" t="s">
        <v>219</v>
      </c>
      <c r="D13" s="12" t="s">
        <v>220</v>
      </c>
      <c r="E13" s="13"/>
      <c r="F13" s="13"/>
      <c r="G13" s="12" t="s">
        <v>375</v>
      </c>
      <c r="H13" s="12" t="s">
        <v>131</v>
      </c>
      <c r="I13" s="20" t="s">
        <v>336</v>
      </c>
      <c r="J13" s="20" t="s">
        <v>336</v>
      </c>
      <c r="K13" s="20" t="s">
        <v>336</v>
      </c>
      <c r="L13" s="20" t="s">
        <v>336</v>
      </c>
      <c r="M13" s="20" t="s">
        <v>336</v>
      </c>
      <c r="N13" s="20"/>
      <c r="O13" s="20"/>
      <c r="P13" s="20"/>
      <c r="Q13" s="5">
        <v>266154</v>
      </c>
      <c r="R13" s="27">
        <v>259370</v>
      </c>
      <c r="S13" s="5">
        <f t="shared" si="1"/>
        <v>6784</v>
      </c>
      <c r="T13" s="33">
        <f t="shared" si="12"/>
        <v>2.5489002607512943E-2</v>
      </c>
      <c r="U13" s="16">
        <v>28</v>
      </c>
      <c r="V13" s="16">
        <v>31</v>
      </c>
      <c r="W13" s="16">
        <v>52</v>
      </c>
      <c r="X13" s="16">
        <v>30</v>
      </c>
      <c r="Y13" s="16">
        <v>21</v>
      </c>
      <c r="Z13" s="19">
        <v>89</v>
      </c>
      <c r="AA13" s="19">
        <v>79</v>
      </c>
      <c r="AB13" s="19">
        <v>84</v>
      </c>
      <c r="AC13" s="19">
        <v>95</v>
      </c>
      <c r="AD13" s="19">
        <f t="shared" si="2"/>
        <v>347</v>
      </c>
      <c r="AE13" s="171">
        <v>0.86750000000000005</v>
      </c>
      <c r="AF13" s="18">
        <v>0</v>
      </c>
      <c r="AG13" s="18">
        <v>1976</v>
      </c>
      <c r="AH13" s="39">
        <v>0</v>
      </c>
      <c r="AI13" s="17">
        <v>10</v>
      </c>
      <c r="AJ13" s="17">
        <v>0</v>
      </c>
      <c r="AK13" s="17">
        <f t="shared" si="3"/>
        <v>10</v>
      </c>
      <c r="AL13" s="48">
        <v>31</v>
      </c>
      <c r="AM13" s="16">
        <v>21</v>
      </c>
      <c r="AN13" s="175">
        <v>0.78849999999999998</v>
      </c>
      <c r="AO13" s="5">
        <v>5</v>
      </c>
      <c r="AP13" s="5">
        <v>30</v>
      </c>
      <c r="AQ13" s="30">
        <v>0.17</v>
      </c>
      <c r="AR13" s="22">
        <v>14</v>
      </c>
      <c r="AS13" s="22">
        <v>30</v>
      </c>
      <c r="AT13" s="42">
        <v>0.47</v>
      </c>
      <c r="AU13" s="21">
        <v>18</v>
      </c>
      <c r="AV13" s="21">
        <v>11</v>
      </c>
      <c r="AW13" s="21">
        <f t="shared" si="4"/>
        <v>29</v>
      </c>
      <c r="AX13" s="21">
        <f t="shared" si="5"/>
        <v>30</v>
      </c>
      <c r="AY13" s="167">
        <f t="shared" si="6"/>
        <v>0.96666666666666667</v>
      </c>
      <c r="AZ13" s="156">
        <v>0.08</v>
      </c>
      <c r="BA13" s="20">
        <v>10</v>
      </c>
      <c r="BB13" s="154">
        <v>19</v>
      </c>
      <c r="BC13" s="154">
        <f t="shared" si="7"/>
        <v>29</v>
      </c>
      <c r="BD13" s="163">
        <f t="shared" si="8"/>
        <v>0.96666666666666667</v>
      </c>
      <c r="BE13" s="153">
        <v>20</v>
      </c>
      <c r="BF13" s="153">
        <v>6</v>
      </c>
      <c r="BG13" s="153">
        <f t="shared" si="9"/>
        <v>26</v>
      </c>
      <c r="BH13" s="166">
        <f t="shared" si="10"/>
        <v>0.8666666666666667</v>
      </c>
      <c r="BI13" s="23">
        <v>26</v>
      </c>
      <c r="BJ13" s="23">
        <v>18</v>
      </c>
      <c r="BK13" s="21">
        <v>32</v>
      </c>
      <c r="BL13" s="21">
        <v>3</v>
      </c>
      <c r="BM13" s="21">
        <v>35</v>
      </c>
      <c r="BN13" s="157">
        <v>8.5699999999999998E-2</v>
      </c>
      <c r="BP13" s="6" t="s">
        <v>126</v>
      </c>
    </row>
    <row r="14" spans="1:130" ht="23.4" x14ac:dyDescent="0.25">
      <c r="A14" s="64" t="s">
        <v>46</v>
      </c>
      <c r="B14" s="6" t="s">
        <v>20</v>
      </c>
      <c r="C14" s="12" t="s">
        <v>222</v>
      </c>
      <c r="D14" s="12" t="s">
        <v>231</v>
      </c>
      <c r="E14" s="13"/>
      <c r="F14" s="13"/>
      <c r="G14" s="12" t="s">
        <v>398</v>
      </c>
      <c r="H14" s="12" t="s">
        <v>131</v>
      </c>
      <c r="I14" s="20" t="s">
        <v>336</v>
      </c>
      <c r="J14" s="20" t="s">
        <v>336</v>
      </c>
      <c r="K14" s="20" t="s">
        <v>336</v>
      </c>
      <c r="L14" s="20" t="s">
        <v>336</v>
      </c>
      <c r="M14" s="20" t="s">
        <v>336</v>
      </c>
      <c r="N14" s="20"/>
      <c r="O14" s="20"/>
      <c r="P14" s="20"/>
      <c r="Q14" s="5">
        <v>162842</v>
      </c>
      <c r="R14" s="27">
        <v>156361</v>
      </c>
      <c r="S14" s="5">
        <f t="shared" si="1"/>
        <v>6481</v>
      </c>
      <c r="T14" s="33">
        <f t="shared" si="12"/>
        <v>3.979931467311873E-2</v>
      </c>
      <c r="U14" s="16">
        <v>17</v>
      </c>
      <c r="V14" s="16">
        <v>18</v>
      </c>
      <c r="W14" s="16">
        <v>27</v>
      </c>
      <c r="X14" s="16">
        <v>18</v>
      </c>
      <c r="Y14" s="16">
        <v>13</v>
      </c>
      <c r="Z14" s="19">
        <v>117</v>
      </c>
      <c r="AA14" s="19">
        <v>92</v>
      </c>
      <c r="AB14" s="19">
        <v>83</v>
      </c>
      <c r="AC14" s="19">
        <v>100</v>
      </c>
      <c r="AD14" s="19">
        <f t="shared" si="2"/>
        <v>392</v>
      </c>
      <c r="AE14" s="171">
        <v>0.98</v>
      </c>
      <c r="AF14" s="18">
        <v>1</v>
      </c>
      <c r="AG14" s="18">
        <v>1026</v>
      </c>
      <c r="AH14" s="39">
        <v>9.7000000000000003E-3</v>
      </c>
      <c r="AI14" s="17">
        <v>9</v>
      </c>
      <c r="AJ14" s="17">
        <v>0</v>
      </c>
      <c r="AK14" s="17">
        <f t="shared" si="3"/>
        <v>9</v>
      </c>
      <c r="AL14" s="3"/>
      <c r="AM14" s="16">
        <v>13</v>
      </c>
      <c r="AN14" s="175">
        <v>0.69230000000000003</v>
      </c>
      <c r="AO14" s="5">
        <v>10</v>
      </c>
      <c r="AP14" s="5">
        <v>18</v>
      </c>
      <c r="AQ14" s="30">
        <v>0.56000000000000005</v>
      </c>
      <c r="AR14" s="22">
        <v>1</v>
      </c>
      <c r="AS14" s="22">
        <v>18</v>
      </c>
      <c r="AT14" s="42">
        <v>0.06</v>
      </c>
      <c r="AU14" s="21">
        <v>6</v>
      </c>
      <c r="AV14" s="21">
        <v>9</v>
      </c>
      <c r="AW14" s="21">
        <f t="shared" si="4"/>
        <v>15</v>
      </c>
      <c r="AX14" s="21">
        <f t="shared" si="5"/>
        <v>18</v>
      </c>
      <c r="AY14" s="167">
        <f t="shared" si="6"/>
        <v>0.83333333333333337</v>
      </c>
      <c r="AZ14" s="37"/>
      <c r="BA14" s="20">
        <v>6</v>
      </c>
      <c r="BB14" s="154">
        <v>8</v>
      </c>
      <c r="BC14" s="154">
        <f t="shared" si="7"/>
        <v>14</v>
      </c>
      <c r="BD14" s="163">
        <f t="shared" si="8"/>
        <v>0.77777777777777779</v>
      </c>
      <c r="BE14" s="153">
        <v>18</v>
      </c>
      <c r="BF14" s="153">
        <v>0</v>
      </c>
      <c r="BG14" s="153">
        <f t="shared" si="9"/>
        <v>18</v>
      </c>
      <c r="BH14" s="166">
        <f t="shared" si="10"/>
        <v>1</v>
      </c>
      <c r="BI14" s="23">
        <v>40</v>
      </c>
      <c r="BJ14" s="23">
        <v>13</v>
      </c>
      <c r="BK14" s="21">
        <v>23</v>
      </c>
      <c r="BL14" s="21">
        <v>4</v>
      </c>
      <c r="BM14" s="21">
        <v>27</v>
      </c>
      <c r="BN14" s="157">
        <v>0.14810000000000001</v>
      </c>
      <c r="BP14" s="6" t="s">
        <v>20</v>
      </c>
    </row>
    <row r="15" spans="1:130" ht="23.4" x14ac:dyDescent="0.25">
      <c r="A15" s="64" t="s">
        <v>48</v>
      </c>
      <c r="B15" s="6" t="s">
        <v>49</v>
      </c>
      <c r="C15" s="12" t="s">
        <v>237</v>
      </c>
      <c r="D15" s="12" t="s">
        <v>238</v>
      </c>
      <c r="E15" s="49" t="s">
        <v>314</v>
      </c>
      <c r="F15" s="49" t="s">
        <v>317</v>
      </c>
      <c r="G15" s="12" t="s">
        <v>341</v>
      </c>
      <c r="H15" s="12" t="s">
        <v>131</v>
      </c>
      <c r="I15" s="20" t="s">
        <v>336</v>
      </c>
      <c r="J15" s="20" t="s">
        <v>336</v>
      </c>
      <c r="K15" s="20" t="s">
        <v>336</v>
      </c>
      <c r="L15" s="20" t="s">
        <v>336</v>
      </c>
      <c r="M15" s="20" t="s">
        <v>336</v>
      </c>
      <c r="N15" s="20"/>
      <c r="O15" s="20"/>
      <c r="P15" s="20"/>
      <c r="Q15" s="5">
        <v>410671</v>
      </c>
      <c r="R15" s="27">
        <v>403531</v>
      </c>
      <c r="S15" s="5">
        <f t="shared" si="1"/>
        <v>7140</v>
      </c>
      <c r="T15" s="33">
        <f t="shared" si="12"/>
        <v>1.7386180178293572E-2</v>
      </c>
      <c r="U15" s="16">
        <v>66</v>
      </c>
      <c r="V15" s="16">
        <v>82</v>
      </c>
      <c r="W15" s="16">
        <v>174</v>
      </c>
      <c r="X15" s="16">
        <v>71</v>
      </c>
      <c r="Y15" s="16">
        <v>79</v>
      </c>
      <c r="Z15" s="19">
        <v>84</v>
      </c>
      <c r="AA15" s="19">
        <v>95</v>
      </c>
      <c r="AB15" s="19">
        <v>92</v>
      </c>
      <c r="AC15" s="19">
        <v>100</v>
      </c>
      <c r="AD15" s="19">
        <f>Z15+AA15+AB15+AC15</f>
        <v>371</v>
      </c>
      <c r="AE15" s="171">
        <v>0.92749999999999999</v>
      </c>
      <c r="AF15" s="18">
        <v>0</v>
      </c>
      <c r="AG15" s="18">
        <v>0</v>
      </c>
      <c r="AH15" s="39">
        <v>0</v>
      </c>
      <c r="AI15" s="17">
        <v>0</v>
      </c>
      <c r="AJ15" s="17">
        <v>73</v>
      </c>
      <c r="AK15" s="17">
        <f>AI15+AJ15</f>
        <v>73</v>
      </c>
      <c r="AL15" s="3"/>
      <c r="AM15" s="16">
        <v>79</v>
      </c>
      <c r="AN15" s="175">
        <v>0.92400000000000004</v>
      </c>
      <c r="AO15" s="5">
        <v>31</v>
      </c>
      <c r="AP15" s="5">
        <v>71</v>
      </c>
      <c r="AQ15" s="30">
        <v>0.44</v>
      </c>
      <c r="AR15" s="22">
        <v>21</v>
      </c>
      <c r="AS15" s="22">
        <v>71</v>
      </c>
      <c r="AT15" s="42">
        <v>0.3</v>
      </c>
      <c r="AU15" s="21">
        <v>29</v>
      </c>
      <c r="AV15" s="21">
        <v>38</v>
      </c>
      <c r="AW15" s="21">
        <f>AU15+AV15</f>
        <v>67</v>
      </c>
      <c r="AX15" s="21">
        <f>X15</f>
        <v>71</v>
      </c>
      <c r="AY15" s="167">
        <f t="shared" si="6"/>
        <v>0.94366197183098588</v>
      </c>
      <c r="AZ15" s="37"/>
      <c r="BA15" s="20">
        <v>6</v>
      </c>
      <c r="BB15" s="154">
        <v>8</v>
      </c>
      <c r="BC15" s="177">
        <f>BA15+BB15</f>
        <v>14</v>
      </c>
      <c r="BD15" s="163">
        <f t="shared" si="8"/>
        <v>0.19718309859154928</v>
      </c>
      <c r="BE15" s="153">
        <v>27</v>
      </c>
      <c r="BF15" s="153">
        <v>4</v>
      </c>
      <c r="BG15" s="153">
        <f>BE15+BF15</f>
        <v>31</v>
      </c>
      <c r="BH15" s="166">
        <f t="shared" si="10"/>
        <v>0.43661971830985913</v>
      </c>
      <c r="BI15" s="23">
        <v>11</v>
      </c>
      <c r="BJ15" s="23">
        <v>33</v>
      </c>
      <c r="BK15" s="21">
        <v>180</v>
      </c>
      <c r="BL15" s="21">
        <v>12</v>
      </c>
      <c r="BM15" s="21">
        <v>192</v>
      </c>
      <c r="BN15" s="157">
        <v>6.25E-2</v>
      </c>
      <c r="BP15" s="6" t="s">
        <v>49</v>
      </c>
    </row>
    <row r="16" spans="1:130" ht="23.4" x14ac:dyDescent="0.25">
      <c r="A16" s="64" t="s">
        <v>35</v>
      </c>
      <c r="B16" s="6" t="s">
        <v>36</v>
      </c>
      <c r="C16" s="12" t="s">
        <v>237</v>
      </c>
      <c r="D16" s="12" t="s">
        <v>238</v>
      </c>
      <c r="E16" s="49" t="s">
        <v>314</v>
      </c>
      <c r="F16" s="49" t="s">
        <v>317</v>
      </c>
      <c r="G16" s="12" t="s">
        <v>347</v>
      </c>
      <c r="H16" s="12" t="s">
        <v>131</v>
      </c>
      <c r="I16" s="20" t="s">
        <v>336</v>
      </c>
      <c r="J16" s="20" t="s">
        <v>336</v>
      </c>
      <c r="K16" s="20" t="s">
        <v>336</v>
      </c>
      <c r="L16" s="20" t="s">
        <v>336</v>
      </c>
      <c r="M16" s="20" t="s">
        <v>336</v>
      </c>
      <c r="N16" s="20"/>
      <c r="O16" s="20"/>
      <c r="P16" s="20"/>
      <c r="Q16" s="5">
        <v>118755</v>
      </c>
      <c r="R16" s="27">
        <v>118755</v>
      </c>
      <c r="S16" s="5">
        <f t="shared" si="1"/>
        <v>0</v>
      </c>
      <c r="T16" s="33">
        <f t="shared" si="12"/>
        <v>0</v>
      </c>
      <c r="U16" s="16">
        <v>22</v>
      </c>
      <c r="V16" s="16">
        <v>7</v>
      </c>
      <c r="W16" s="16">
        <v>22</v>
      </c>
      <c r="X16" s="16">
        <v>22</v>
      </c>
      <c r="Y16" s="16">
        <v>16</v>
      </c>
      <c r="Z16" s="19">
        <v>100</v>
      </c>
      <c r="AA16" s="19">
        <v>100</v>
      </c>
      <c r="AB16" s="19">
        <v>100</v>
      </c>
      <c r="AC16" s="19">
        <v>86</v>
      </c>
      <c r="AD16" s="19">
        <f t="shared" ref="AD16:AD17" si="13">Z16+AA16+AB16+AC16</f>
        <v>386</v>
      </c>
      <c r="AE16" s="171">
        <v>0.96499999999999997</v>
      </c>
      <c r="AF16" s="18">
        <v>1</v>
      </c>
      <c r="AG16" s="18">
        <v>836</v>
      </c>
      <c r="AH16" s="39">
        <v>1.1999999999999999E-3</v>
      </c>
      <c r="AI16" s="17">
        <v>8</v>
      </c>
      <c r="AJ16" s="17">
        <v>1</v>
      </c>
      <c r="AK16" s="17">
        <f t="shared" ref="AK16:AK17" si="14">AI16+AJ16</f>
        <v>9</v>
      </c>
      <c r="AL16" s="3"/>
      <c r="AM16" s="16">
        <v>16</v>
      </c>
      <c r="AN16" s="175">
        <v>0.5625</v>
      </c>
      <c r="AO16" s="5">
        <v>5</v>
      </c>
      <c r="AP16" s="5">
        <v>21</v>
      </c>
      <c r="AQ16" s="30">
        <v>0.24</v>
      </c>
      <c r="AR16" s="22">
        <v>6</v>
      </c>
      <c r="AS16" s="22">
        <v>21</v>
      </c>
      <c r="AT16" s="42">
        <v>0.28999999999999998</v>
      </c>
      <c r="AU16" s="21">
        <v>15</v>
      </c>
      <c r="AV16" s="21">
        <v>6</v>
      </c>
      <c r="AW16" s="21">
        <f t="shared" ref="AW16:AW17" si="15">AU16+AV16</f>
        <v>21</v>
      </c>
      <c r="AX16" s="21">
        <f t="shared" ref="AX16:AX17" si="16">X16</f>
        <v>22</v>
      </c>
      <c r="AY16" s="167">
        <f t="shared" si="6"/>
        <v>0.95454545454545459</v>
      </c>
      <c r="AZ16" s="156">
        <v>0.43</v>
      </c>
      <c r="BA16" s="20">
        <v>15</v>
      </c>
      <c r="BB16" s="154">
        <v>6</v>
      </c>
      <c r="BC16" s="154">
        <f t="shared" ref="BC16:BC17" si="17">BA16+BB16</f>
        <v>21</v>
      </c>
      <c r="BD16" s="163">
        <f t="shared" si="8"/>
        <v>0.95454545454545459</v>
      </c>
      <c r="BE16" s="153">
        <v>16</v>
      </c>
      <c r="BF16" s="153">
        <v>4</v>
      </c>
      <c r="BG16" s="153">
        <f t="shared" ref="BG16:BG17" si="18">BE16+BF16</f>
        <v>20</v>
      </c>
      <c r="BH16" s="166">
        <f t="shared" si="10"/>
        <v>0.90909090909090906</v>
      </c>
      <c r="BI16" s="23">
        <v>50</v>
      </c>
      <c r="BJ16" s="23">
        <v>5</v>
      </c>
      <c r="BK16" s="21">
        <v>22</v>
      </c>
      <c r="BL16" s="21">
        <v>13</v>
      </c>
      <c r="BM16" s="21">
        <v>35</v>
      </c>
      <c r="BN16" s="157">
        <v>0.37140000000000001</v>
      </c>
      <c r="BP16" s="6" t="s">
        <v>36</v>
      </c>
    </row>
    <row r="17" spans="1:130" ht="23.4" x14ac:dyDescent="0.25">
      <c r="A17" s="65" t="s">
        <v>60</v>
      </c>
      <c r="B17" s="6" t="s">
        <v>71</v>
      </c>
      <c r="C17" s="12" t="s">
        <v>225</v>
      </c>
      <c r="D17" s="12" t="s">
        <v>227</v>
      </c>
      <c r="E17" s="49" t="s">
        <v>313</v>
      </c>
      <c r="F17" s="49" t="s">
        <v>316</v>
      </c>
      <c r="G17" s="12" t="s">
        <v>206</v>
      </c>
      <c r="H17" s="12" t="s">
        <v>131</v>
      </c>
      <c r="I17" s="20" t="s">
        <v>336</v>
      </c>
      <c r="J17" s="20" t="s">
        <v>336</v>
      </c>
      <c r="K17" s="20" t="s">
        <v>336</v>
      </c>
      <c r="L17" s="20" t="s">
        <v>336</v>
      </c>
      <c r="M17" s="20" t="s">
        <v>336</v>
      </c>
      <c r="N17" s="20"/>
      <c r="O17" s="20"/>
      <c r="P17" s="20"/>
      <c r="Q17" s="15">
        <v>173211</v>
      </c>
      <c r="R17" s="15">
        <v>173211</v>
      </c>
      <c r="S17" s="15">
        <f t="shared" si="1"/>
        <v>0</v>
      </c>
      <c r="T17" s="34">
        <f t="shared" si="12"/>
        <v>0</v>
      </c>
      <c r="U17" s="16">
        <v>25</v>
      </c>
      <c r="V17" s="16">
        <v>20</v>
      </c>
      <c r="W17" s="16">
        <v>26</v>
      </c>
      <c r="X17" s="16">
        <v>25</v>
      </c>
      <c r="Y17" s="16">
        <v>4</v>
      </c>
      <c r="Z17" s="19">
        <v>83</v>
      </c>
      <c r="AA17" s="19">
        <v>91</v>
      </c>
      <c r="AB17" s="19">
        <v>91</v>
      </c>
      <c r="AC17" s="19">
        <v>78</v>
      </c>
      <c r="AD17" s="19">
        <f t="shared" si="13"/>
        <v>343</v>
      </c>
      <c r="AE17" s="171">
        <v>0.85750000000000004</v>
      </c>
      <c r="AF17" s="18">
        <v>2</v>
      </c>
      <c r="AG17" s="18">
        <v>988</v>
      </c>
      <c r="AH17" s="39">
        <v>2E-3</v>
      </c>
      <c r="AI17" s="17">
        <v>3</v>
      </c>
      <c r="AJ17" s="17">
        <v>0</v>
      </c>
      <c r="AK17" s="17">
        <f t="shared" si="14"/>
        <v>3</v>
      </c>
      <c r="AL17" s="101">
        <v>22</v>
      </c>
      <c r="AM17" s="16">
        <v>4</v>
      </c>
      <c r="AN17" s="175">
        <v>0.96150000000000002</v>
      </c>
      <c r="AO17" s="5">
        <v>6</v>
      </c>
      <c r="AP17" s="5">
        <v>21</v>
      </c>
      <c r="AQ17" s="30">
        <v>0.28999999999999998</v>
      </c>
      <c r="AR17" s="22">
        <v>3</v>
      </c>
      <c r="AS17" s="22">
        <v>21</v>
      </c>
      <c r="AT17" s="42">
        <v>0.14000000000000001</v>
      </c>
      <c r="AU17" s="21">
        <v>4</v>
      </c>
      <c r="AV17" s="21">
        <v>18</v>
      </c>
      <c r="AW17" s="21">
        <f t="shared" si="15"/>
        <v>22</v>
      </c>
      <c r="AX17" s="21">
        <f t="shared" si="16"/>
        <v>25</v>
      </c>
      <c r="AY17" s="167">
        <f t="shared" si="6"/>
        <v>0.88</v>
      </c>
      <c r="AZ17" s="156">
        <v>0.44</v>
      </c>
      <c r="BA17" s="20">
        <v>4</v>
      </c>
      <c r="BB17" s="154">
        <v>21</v>
      </c>
      <c r="BC17" s="154">
        <f t="shared" si="17"/>
        <v>25</v>
      </c>
      <c r="BD17" s="163">
        <f t="shared" si="8"/>
        <v>1</v>
      </c>
      <c r="BE17" s="153">
        <v>22</v>
      </c>
      <c r="BF17" s="153">
        <v>1</v>
      </c>
      <c r="BG17" s="153">
        <f t="shared" si="18"/>
        <v>23</v>
      </c>
      <c r="BH17" s="166">
        <f t="shared" si="10"/>
        <v>0.92</v>
      </c>
      <c r="BI17" s="23">
        <v>42</v>
      </c>
      <c r="BJ17" s="23">
        <v>9</v>
      </c>
      <c r="BK17" s="21">
        <v>9</v>
      </c>
      <c r="BL17" s="21">
        <v>2</v>
      </c>
      <c r="BM17" s="21">
        <v>11</v>
      </c>
      <c r="BN17" s="157">
        <v>0.18179999999999999</v>
      </c>
      <c r="BP17" s="6" t="s">
        <v>71</v>
      </c>
    </row>
    <row r="18" spans="1:130" ht="23.4" x14ac:dyDescent="0.25">
      <c r="A18" s="64" t="s">
        <v>115</v>
      </c>
      <c r="B18" s="6" t="s">
        <v>59</v>
      </c>
      <c r="C18" s="12" t="s">
        <v>233</v>
      </c>
      <c r="D18" s="12" t="s">
        <v>234</v>
      </c>
      <c r="E18" s="13"/>
      <c r="F18" s="13"/>
      <c r="G18" s="12" t="s">
        <v>234</v>
      </c>
      <c r="H18" s="12" t="s">
        <v>131</v>
      </c>
      <c r="I18" s="3"/>
      <c r="J18" s="3"/>
      <c r="K18" s="3"/>
      <c r="L18" s="3"/>
      <c r="M18" s="3"/>
      <c r="N18" s="3"/>
      <c r="O18" s="3"/>
      <c r="P18" s="3"/>
      <c r="Q18" s="5">
        <v>371429</v>
      </c>
      <c r="R18" s="27">
        <v>371429</v>
      </c>
      <c r="S18" s="5">
        <f t="shared" si="1"/>
        <v>0</v>
      </c>
      <c r="T18" s="33">
        <f t="shared" si="12"/>
        <v>0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172"/>
      <c r="AF18" s="3"/>
      <c r="AG18" s="3"/>
      <c r="AH18" s="40"/>
      <c r="AI18" s="3"/>
      <c r="AJ18" s="3"/>
      <c r="AK18" s="3"/>
      <c r="AL18" s="3"/>
      <c r="AM18" s="3"/>
      <c r="AN18" s="40"/>
      <c r="AO18" s="3"/>
      <c r="AP18" s="3"/>
      <c r="AQ18" s="37"/>
      <c r="AR18" s="3"/>
      <c r="AS18" s="3"/>
      <c r="AT18" s="37"/>
      <c r="AU18" s="3"/>
      <c r="AV18" s="3"/>
      <c r="AW18" s="3"/>
      <c r="AX18" s="3"/>
      <c r="AY18" s="164"/>
      <c r="AZ18" s="37"/>
      <c r="BA18" s="3"/>
      <c r="BB18" s="3"/>
      <c r="BC18" s="3"/>
      <c r="BD18" s="164"/>
      <c r="BE18" s="3"/>
      <c r="BF18" s="3"/>
      <c r="BG18" s="3"/>
      <c r="BH18" s="164"/>
      <c r="BI18" s="3"/>
      <c r="BJ18" s="3"/>
      <c r="BK18" s="3"/>
      <c r="BL18" s="3"/>
      <c r="BM18" s="3"/>
      <c r="BN18" s="40"/>
      <c r="BP18" s="6" t="s">
        <v>59</v>
      </c>
    </row>
    <row r="19" spans="1:130" ht="26.25" customHeight="1" x14ac:dyDescent="0.25">
      <c r="A19" s="64" t="s">
        <v>66</v>
      </c>
      <c r="B19" s="6" t="s">
        <v>353</v>
      </c>
      <c r="C19" s="12" t="s">
        <v>235</v>
      </c>
      <c r="D19" s="12" t="s">
        <v>236</v>
      </c>
      <c r="E19" s="13"/>
      <c r="F19" s="13"/>
      <c r="G19" s="12" t="s">
        <v>346</v>
      </c>
      <c r="H19" s="12" t="s">
        <v>131</v>
      </c>
      <c r="I19" s="20" t="s">
        <v>336</v>
      </c>
      <c r="J19" s="20" t="s">
        <v>336</v>
      </c>
      <c r="K19" s="20" t="s">
        <v>336</v>
      </c>
      <c r="L19" s="20" t="s">
        <v>336</v>
      </c>
      <c r="M19" s="20" t="s">
        <v>336</v>
      </c>
      <c r="N19" s="20"/>
      <c r="O19" s="20"/>
      <c r="P19" s="20"/>
      <c r="Q19" s="5">
        <v>143243</v>
      </c>
      <c r="R19" s="27">
        <v>143243</v>
      </c>
      <c r="S19" s="5">
        <f t="shared" si="1"/>
        <v>0</v>
      </c>
      <c r="T19" s="33">
        <f t="shared" si="12"/>
        <v>0</v>
      </c>
      <c r="U19" s="16">
        <v>27</v>
      </c>
      <c r="V19" s="16">
        <v>23</v>
      </c>
      <c r="W19" s="16">
        <v>46</v>
      </c>
      <c r="X19" s="16">
        <v>27</v>
      </c>
      <c r="Y19" s="16">
        <v>27</v>
      </c>
      <c r="Z19" s="19">
        <v>100</v>
      </c>
      <c r="AA19" s="19">
        <v>100</v>
      </c>
      <c r="AB19" s="19">
        <v>100</v>
      </c>
      <c r="AC19" s="19">
        <v>123</v>
      </c>
      <c r="AD19" s="19">
        <f t="shared" ref="AD19:AD20" si="19">Z19+AA19+AB19+AC19</f>
        <v>423</v>
      </c>
      <c r="AE19" s="171">
        <v>1</v>
      </c>
      <c r="AF19" s="18">
        <v>1</v>
      </c>
      <c r="AG19" s="18">
        <v>1748</v>
      </c>
      <c r="AH19" s="39">
        <v>5.7000000000000002E-3</v>
      </c>
      <c r="AI19" s="17">
        <v>20</v>
      </c>
      <c r="AJ19" s="17">
        <v>1</v>
      </c>
      <c r="AK19" s="17">
        <f t="shared" ref="AK19:AK20" si="20">AI19+AJ19</f>
        <v>21</v>
      </c>
      <c r="AL19" s="3"/>
      <c r="AM19" s="16">
        <v>27</v>
      </c>
      <c r="AN19" s="175">
        <v>0.77780000000000005</v>
      </c>
      <c r="AO19" s="5">
        <v>6</v>
      </c>
      <c r="AP19" s="5">
        <v>27</v>
      </c>
      <c r="AQ19" s="30">
        <v>0.22</v>
      </c>
      <c r="AR19" s="22">
        <v>3</v>
      </c>
      <c r="AS19" s="22">
        <v>27</v>
      </c>
      <c r="AT19" s="42">
        <v>0.11</v>
      </c>
      <c r="AU19" s="21">
        <v>14</v>
      </c>
      <c r="AV19" s="21">
        <v>12</v>
      </c>
      <c r="AW19" s="21">
        <f t="shared" ref="AW19:AW20" si="21">AU19+AV19</f>
        <v>26</v>
      </c>
      <c r="AX19" s="21">
        <f t="shared" ref="AX19:AX20" si="22">X19</f>
        <v>27</v>
      </c>
      <c r="AY19" s="167">
        <f t="shared" ref="AY19:AY20" si="23">AW19/AX19</f>
        <v>0.96296296296296291</v>
      </c>
      <c r="AZ19" s="37"/>
      <c r="BA19" s="20">
        <v>10</v>
      </c>
      <c r="BB19" s="154">
        <v>8</v>
      </c>
      <c r="BC19" s="154">
        <f t="shared" ref="BC19:BC20" si="24">BA19+BB19</f>
        <v>18</v>
      </c>
      <c r="BD19" s="163">
        <f t="shared" ref="BD19:BD20" si="25">BC19/X19</f>
        <v>0.66666666666666663</v>
      </c>
      <c r="BE19" s="153">
        <v>18</v>
      </c>
      <c r="BF19" s="153">
        <v>9</v>
      </c>
      <c r="BG19" s="153">
        <f t="shared" ref="BG19:BG20" si="26">BE19+BF19</f>
        <v>27</v>
      </c>
      <c r="BH19" s="166">
        <f t="shared" ref="BH19:BH20" si="27">BG19/X19</f>
        <v>1</v>
      </c>
      <c r="BI19" s="23">
        <v>40</v>
      </c>
      <c r="BJ19" s="23">
        <v>11</v>
      </c>
      <c r="BK19" s="21">
        <v>49</v>
      </c>
      <c r="BL19" s="21">
        <v>4</v>
      </c>
      <c r="BM19" s="21">
        <v>53</v>
      </c>
      <c r="BN19" s="157">
        <v>7.5499999999999998E-2</v>
      </c>
      <c r="BP19" s="6" t="s">
        <v>15</v>
      </c>
    </row>
    <row r="20" spans="1:130" ht="28.5" customHeight="1" x14ac:dyDescent="0.25">
      <c r="A20" s="64" t="s">
        <v>66</v>
      </c>
      <c r="B20" s="6" t="s">
        <v>38</v>
      </c>
      <c r="C20" s="12" t="s">
        <v>219</v>
      </c>
      <c r="D20" s="12" t="s">
        <v>220</v>
      </c>
      <c r="E20" s="13"/>
      <c r="F20" s="13"/>
      <c r="G20" s="12" t="s">
        <v>372</v>
      </c>
      <c r="H20" s="12" t="s">
        <v>131</v>
      </c>
      <c r="I20" s="20" t="s">
        <v>336</v>
      </c>
      <c r="J20" s="20" t="s">
        <v>336</v>
      </c>
      <c r="K20" s="20" t="s">
        <v>336</v>
      </c>
      <c r="L20" s="20" t="s">
        <v>336</v>
      </c>
      <c r="M20" s="20" t="s">
        <v>336</v>
      </c>
      <c r="N20" s="20"/>
      <c r="O20" s="20"/>
      <c r="P20" s="20"/>
      <c r="Q20" s="5">
        <v>129063</v>
      </c>
      <c r="R20" s="27">
        <v>129063</v>
      </c>
      <c r="S20" s="5">
        <f t="shared" si="1"/>
        <v>0</v>
      </c>
      <c r="T20" s="33">
        <f t="shared" ref="T20" si="28">S20/Q20</f>
        <v>0</v>
      </c>
      <c r="U20" s="16">
        <v>21</v>
      </c>
      <c r="V20" s="16">
        <v>11</v>
      </c>
      <c r="W20" s="16">
        <v>21</v>
      </c>
      <c r="X20" s="16">
        <v>21</v>
      </c>
      <c r="Y20" s="16">
        <v>11</v>
      </c>
      <c r="Z20" s="19">
        <v>109</v>
      </c>
      <c r="AA20" s="19">
        <v>100</v>
      </c>
      <c r="AB20" s="19">
        <v>100</v>
      </c>
      <c r="AC20" s="19">
        <v>82</v>
      </c>
      <c r="AD20" s="19">
        <f t="shared" si="19"/>
        <v>391</v>
      </c>
      <c r="AE20" s="171">
        <v>0.97750000000000004</v>
      </c>
      <c r="AF20" s="18">
        <v>0</v>
      </c>
      <c r="AG20" s="18">
        <v>798</v>
      </c>
      <c r="AH20" s="39">
        <v>0</v>
      </c>
      <c r="AI20" s="17">
        <v>9</v>
      </c>
      <c r="AJ20" s="17">
        <v>2</v>
      </c>
      <c r="AK20" s="17">
        <f t="shared" si="20"/>
        <v>11</v>
      </c>
      <c r="AL20" s="3"/>
      <c r="AM20" s="16">
        <v>11</v>
      </c>
      <c r="AN20" s="175">
        <v>1</v>
      </c>
      <c r="AO20" s="5">
        <v>5</v>
      </c>
      <c r="AP20" s="5">
        <v>21</v>
      </c>
      <c r="AQ20" s="30">
        <v>0.24</v>
      </c>
      <c r="AR20" s="22">
        <v>1</v>
      </c>
      <c r="AS20" s="22">
        <v>21</v>
      </c>
      <c r="AT20" s="42">
        <v>0.05</v>
      </c>
      <c r="AU20" s="21">
        <v>11</v>
      </c>
      <c r="AV20" s="21">
        <v>9</v>
      </c>
      <c r="AW20" s="21">
        <f t="shared" si="21"/>
        <v>20</v>
      </c>
      <c r="AX20" s="21">
        <f t="shared" si="22"/>
        <v>21</v>
      </c>
      <c r="AY20" s="167">
        <f t="shared" si="23"/>
        <v>0.95238095238095233</v>
      </c>
      <c r="AZ20" s="37"/>
      <c r="BA20" s="20">
        <v>11</v>
      </c>
      <c r="BB20" s="154">
        <v>8</v>
      </c>
      <c r="BC20" s="154">
        <f t="shared" si="24"/>
        <v>19</v>
      </c>
      <c r="BD20" s="163">
        <f t="shared" si="25"/>
        <v>0.90476190476190477</v>
      </c>
      <c r="BE20" s="153">
        <v>16</v>
      </c>
      <c r="BF20" s="153">
        <v>5</v>
      </c>
      <c r="BG20" s="153">
        <f t="shared" si="26"/>
        <v>21</v>
      </c>
      <c r="BH20" s="166">
        <f t="shared" si="27"/>
        <v>1</v>
      </c>
      <c r="BI20" s="23">
        <v>39</v>
      </c>
      <c r="BJ20" s="23">
        <v>14</v>
      </c>
      <c r="BK20" s="21">
        <v>15</v>
      </c>
      <c r="BL20" s="21">
        <v>7</v>
      </c>
      <c r="BM20" s="21">
        <v>22</v>
      </c>
      <c r="BN20" s="157">
        <v>0.31819999999999998</v>
      </c>
      <c r="BP20" s="6" t="s">
        <v>38</v>
      </c>
    </row>
    <row r="21" spans="1:130" ht="19.8" customHeight="1" x14ac:dyDescent="0.25">
      <c r="A21" s="100" t="s">
        <v>34</v>
      </c>
      <c r="B21" s="6" t="s">
        <v>78</v>
      </c>
      <c r="C21" s="12" t="s">
        <v>213</v>
      </c>
      <c r="D21" s="12" t="s">
        <v>213</v>
      </c>
      <c r="E21" s="13"/>
      <c r="F21" s="13"/>
      <c r="G21" s="13"/>
      <c r="H21" s="13"/>
      <c r="I21" s="20" t="s">
        <v>336</v>
      </c>
      <c r="J21" s="20" t="s">
        <v>336</v>
      </c>
      <c r="K21" s="20" t="s">
        <v>336</v>
      </c>
      <c r="L21" s="20" t="s">
        <v>336</v>
      </c>
      <c r="M21" s="20" t="s">
        <v>336</v>
      </c>
      <c r="N21" s="20"/>
      <c r="O21" s="20"/>
      <c r="P21" s="20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72"/>
      <c r="AF21" s="3"/>
      <c r="AG21" s="3"/>
      <c r="AH21" s="40"/>
      <c r="AI21" s="3"/>
      <c r="AJ21" s="3"/>
      <c r="AK21" s="3"/>
      <c r="AL21" s="3"/>
      <c r="AM21" s="3"/>
      <c r="AN21" s="40"/>
      <c r="AO21" s="3"/>
      <c r="AP21" s="3"/>
      <c r="AQ21" s="37"/>
      <c r="AR21" s="3"/>
      <c r="AS21" s="3"/>
      <c r="AT21" s="37"/>
      <c r="AU21" s="3"/>
      <c r="AV21" s="3"/>
      <c r="AW21" s="3"/>
      <c r="AX21" s="3"/>
      <c r="AY21" s="164"/>
      <c r="AZ21" s="37"/>
      <c r="BA21" s="3"/>
      <c r="BB21" s="82"/>
      <c r="BC21" s="82"/>
      <c r="BD21" s="165"/>
      <c r="BE21" s="82"/>
      <c r="BF21" s="82"/>
      <c r="BG21" s="82"/>
      <c r="BH21" s="165"/>
      <c r="BI21" s="3"/>
      <c r="BJ21" s="3"/>
      <c r="BK21" s="3"/>
      <c r="BL21" s="3"/>
      <c r="BM21" s="3"/>
      <c r="BN21" s="40"/>
      <c r="BP21" s="6" t="s">
        <v>78</v>
      </c>
    </row>
    <row r="22" spans="1:130" ht="23.4" x14ac:dyDescent="0.25">
      <c r="A22" s="64" t="s">
        <v>16</v>
      </c>
      <c r="B22" s="6" t="s">
        <v>39</v>
      </c>
      <c r="C22" s="12" t="s">
        <v>219</v>
      </c>
      <c r="D22" s="12" t="s">
        <v>220</v>
      </c>
      <c r="E22" s="13"/>
      <c r="F22" s="13"/>
      <c r="G22" s="12" t="s">
        <v>220</v>
      </c>
      <c r="H22" s="12" t="s">
        <v>131</v>
      </c>
      <c r="I22" s="20" t="s">
        <v>336</v>
      </c>
      <c r="J22" s="20" t="s">
        <v>336</v>
      </c>
      <c r="K22" s="20" t="s">
        <v>336</v>
      </c>
      <c r="L22" s="20" t="s">
        <v>336</v>
      </c>
      <c r="M22" s="20" t="s">
        <v>336</v>
      </c>
      <c r="N22" s="20"/>
      <c r="O22" s="20"/>
      <c r="P22" s="20"/>
      <c r="Q22" s="5">
        <v>113420</v>
      </c>
      <c r="R22" s="27">
        <v>106000</v>
      </c>
      <c r="S22" s="5">
        <f t="shared" si="1"/>
        <v>7420</v>
      </c>
      <c r="T22" s="33">
        <f t="shared" si="12"/>
        <v>6.5420560747663545E-2</v>
      </c>
      <c r="U22" s="16">
        <v>340</v>
      </c>
      <c r="V22" s="16">
        <v>106</v>
      </c>
      <c r="W22" s="16">
        <v>833</v>
      </c>
      <c r="X22" s="16">
        <v>456</v>
      </c>
      <c r="Y22" s="16">
        <v>807</v>
      </c>
      <c r="Z22" s="3"/>
      <c r="AA22" s="3"/>
      <c r="AB22" s="3"/>
      <c r="AC22" s="3"/>
      <c r="AD22" s="3"/>
      <c r="AE22" s="172"/>
      <c r="AF22" s="18">
        <v>0</v>
      </c>
      <c r="AG22" s="18">
        <v>31654</v>
      </c>
      <c r="AH22" s="39">
        <v>0</v>
      </c>
      <c r="AI22" s="17">
        <v>113</v>
      </c>
      <c r="AJ22" s="17">
        <v>494</v>
      </c>
      <c r="AK22" s="17">
        <f t="shared" ref="AK22:AK32" si="29">AI22+AJ22</f>
        <v>607</v>
      </c>
      <c r="AL22" s="3"/>
      <c r="AM22" s="16">
        <v>807</v>
      </c>
      <c r="AN22" s="175">
        <v>0.75219999999999998</v>
      </c>
      <c r="AO22" s="5">
        <v>14</v>
      </c>
      <c r="AP22" s="5">
        <v>456</v>
      </c>
      <c r="AQ22" s="30">
        <v>0.03</v>
      </c>
      <c r="AR22" s="22">
        <v>5</v>
      </c>
      <c r="AS22" s="22">
        <v>456</v>
      </c>
      <c r="AT22" s="42">
        <v>0.01</v>
      </c>
      <c r="AU22" s="21">
        <v>363</v>
      </c>
      <c r="AV22" s="21">
        <v>11</v>
      </c>
      <c r="AW22" s="21">
        <f t="shared" ref="AW22:AW32" si="30">AU22+AV22</f>
        <v>374</v>
      </c>
      <c r="AX22" s="21">
        <f t="shared" ref="AX22:AX32" si="31">X22</f>
        <v>456</v>
      </c>
      <c r="AY22" s="167">
        <f t="shared" ref="AY22:AY28" si="32">AW22/AX22</f>
        <v>0.82017543859649122</v>
      </c>
      <c r="AZ22" s="37"/>
      <c r="BA22" s="20">
        <v>118</v>
      </c>
      <c r="BB22" s="154">
        <v>8</v>
      </c>
      <c r="BC22" s="154">
        <f t="shared" ref="BC22:BC32" si="33">BA22+BB22</f>
        <v>126</v>
      </c>
      <c r="BD22" s="163">
        <f t="shared" ref="BD22:BD29" si="34">BC22/X22</f>
        <v>0.27631578947368424</v>
      </c>
      <c r="BE22" s="153">
        <v>134</v>
      </c>
      <c r="BF22" s="153">
        <v>3</v>
      </c>
      <c r="BG22" s="153">
        <f t="shared" ref="BG22:BG32" si="35">BE22+BF22</f>
        <v>137</v>
      </c>
      <c r="BH22" s="166">
        <f t="shared" ref="BH22:BH29" si="36">BG22/X22</f>
        <v>0.30043859649122806</v>
      </c>
      <c r="BI22" s="23">
        <v>15</v>
      </c>
      <c r="BJ22" s="23">
        <v>28</v>
      </c>
      <c r="BK22" s="21">
        <v>1578</v>
      </c>
      <c r="BL22" s="21">
        <v>0</v>
      </c>
      <c r="BM22" s="21">
        <v>1578</v>
      </c>
      <c r="BN22" s="157">
        <v>0</v>
      </c>
      <c r="BP22" s="6" t="s">
        <v>39</v>
      </c>
    </row>
    <row r="23" spans="1:130" ht="23.4" x14ac:dyDescent="0.25">
      <c r="A23" s="64" t="s">
        <v>24</v>
      </c>
      <c r="B23" s="6" t="s">
        <v>52</v>
      </c>
      <c r="C23" s="12" t="s">
        <v>219</v>
      </c>
      <c r="D23" s="12" t="s">
        <v>220</v>
      </c>
      <c r="E23" s="13"/>
      <c r="F23" s="13"/>
      <c r="G23" s="12" t="s">
        <v>365</v>
      </c>
      <c r="H23" s="12" t="s">
        <v>131</v>
      </c>
      <c r="I23" s="20" t="s">
        <v>336</v>
      </c>
      <c r="J23" s="20" t="s">
        <v>336</v>
      </c>
      <c r="K23" s="20" t="s">
        <v>336</v>
      </c>
      <c r="L23" s="20" t="s">
        <v>336</v>
      </c>
      <c r="M23" s="20" t="s">
        <v>336</v>
      </c>
      <c r="N23" s="20"/>
      <c r="O23" s="20"/>
      <c r="P23" s="20"/>
      <c r="Q23" s="5">
        <v>180539</v>
      </c>
      <c r="R23" s="27">
        <v>180539</v>
      </c>
      <c r="S23" s="5">
        <f t="shared" ref="S23:S29" si="37">Q23-R23</f>
        <v>0</v>
      </c>
      <c r="T23" s="33">
        <f t="shared" si="12"/>
        <v>0</v>
      </c>
      <c r="U23" s="16">
        <v>21</v>
      </c>
      <c r="V23" s="16">
        <v>20</v>
      </c>
      <c r="W23" s="16">
        <v>48</v>
      </c>
      <c r="X23" s="16">
        <v>30</v>
      </c>
      <c r="Y23" s="16">
        <v>32</v>
      </c>
      <c r="Z23" s="19">
        <v>67</v>
      </c>
      <c r="AA23" s="19">
        <v>83</v>
      </c>
      <c r="AB23" s="19">
        <v>83</v>
      </c>
      <c r="AC23" s="19">
        <v>75</v>
      </c>
      <c r="AD23" s="19">
        <f t="shared" ref="AD23:AD32" si="38">Z23+AA23+AB23+AC23</f>
        <v>308</v>
      </c>
      <c r="AE23" s="171">
        <v>0.77</v>
      </c>
      <c r="AF23" s="18">
        <v>3</v>
      </c>
      <c r="AG23" s="18">
        <v>1824</v>
      </c>
      <c r="AH23" s="39">
        <v>1.6000000000000001E-3</v>
      </c>
      <c r="AI23" s="17">
        <v>21</v>
      </c>
      <c r="AJ23" s="17">
        <v>3</v>
      </c>
      <c r="AK23" s="17">
        <f t="shared" si="29"/>
        <v>24</v>
      </c>
      <c r="AL23" s="3"/>
      <c r="AM23" s="16">
        <v>32</v>
      </c>
      <c r="AN23" s="175">
        <v>0.75</v>
      </c>
      <c r="AO23" s="5">
        <v>9</v>
      </c>
      <c r="AP23" s="5">
        <v>27</v>
      </c>
      <c r="AQ23" s="30">
        <v>0.33</v>
      </c>
      <c r="AR23" s="22">
        <v>7</v>
      </c>
      <c r="AS23" s="22">
        <v>27</v>
      </c>
      <c r="AT23" s="42">
        <v>0.26</v>
      </c>
      <c r="AU23" s="21">
        <v>19</v>
      </c>
      <c r="AV23" s="21">
        <v>10</v>
      </c>
      <c r="AW23" s="21">
        <f t="shared" si="30"/>
        <v>29</v>
      </c>
      <c r="AX23" s="21">
        <f t="shared" si="31"/>
        <v>30</v>
      </c>
      <c r="AY23" s="167">
        <f t="shared" si="32"/>
        <v>0.96666666666666667</v>
      </c>
      <c r="AZ23" s="37"/>
      <c r="BA23" s="20">
        <v>9</v>
      </c>
      <c r="BB23" s="154">
        <v>4</v>
      </c>
      <c r="BC23" s="154">
        <f t="shared" si="33"/>
        <v>13</v>
      </c>
      <c r="BD23" s="163">
        <f t="shared" si="34"/>
        <v>0.43333333333333335</v>
      </c>
      <c r="BE23" s="153">
        <v>24</v>
      </c>
      <c r="BF23" s="153">
        <v>3</v>
      </c>
      <c r="BG23" s="153">
        <f t="shared" si="35"/>
        <v>27</v>
      </c>
      <c r="BH23" s="166">
        <f t="shared" si="36"/>
        <v>0.9</v>
      </c>
      <c r="BI23" s="23">
        <v>24</v>
      </c>
      <c r="BJ23" s="23">
        <v>19</v>
      </c>
      <c r="BK23" s="21">
        <v>30</v>
      </c>
      <c r="BL23" s="21">
        <v>6</v>
      </c>
      <c r="BM23" s="21">
        <v>36</v>
      </c>
      <c r="BN23" s="157">
        <v>0.16669999999999999</v>
      </c>
      <c r="BP23" s="6" t="s">
        <v>52</v>
      </c>
    </row>
    <row r="24" spans="1:130" ht="23.4" x14ac:dyDescent="0.25">
      <c r="A24" s="65" t="s">
        <v>65</v>
      </c>
      <c r="B24" s="6" t="s">
        <v>69</v>
      </c>
      <c r="C24" s="12" t="s">
        <v>228</v>
      </c>
      <c r="D24" s="12" t="s">
        <v>229</v>
      </c>
      <c r="E24" s="13"/>
      <c r="F24" s="13"/>
      <c r="G24" s="12" t="s">
        <v>345</v>
      </c>
      <c r="H24" s="12" t="s">
        <v>131</v>
      </c>
      <c r="I24" s="20" t="s">
        <v>336</v>
      </c>
      <c r="J24" s="20" t="s">
        <v>336</v>
      </c>
      <c r="K24" s="20" t="s">
        <v>336</v>
      </c>
      <c r="L24" s="20" t="s">
        <v>336</v>
      </c>
      <c r="M24" s="20" t="s">
        <v>336</v>
      </c>
      <c r="N24" s="20"/>
      <c r="O24" s="20"/>
      <c r="P24" s="20"/>
      <c r="Q24" s="5">
        <v>185753</v>
      </c>
      <c r="R24" s="27">
        <v>155993.47</v>
      </c>
      <c r="S24" s="5">
        <f t="shared" si="37"/>
        <v>29759.53</v>
      </c>
      <c r="T24" s="33">
        <f t="shared" si="12"/>
        <v>0.16021022540685748</v>
      </c>
      <c r="U24" s="16">
        <v>26</v>
      </c>
      <c r="V24" s="16">
        <v>26</v>
      </c>
      <c r="W24" s="16">
        <v>46</v>
      </c>
      <c r="X24" s="16">
        <v>29</v>
      </c>
      <c r="Y24" s="16">
        <v>15</v>
      </c>
      <c r="Z24" s="19">
        <v>100</v>
      </c>
      <c r="AA24" s="19">
        <v>88</v>
      </c>
      <c r="AB24" s="19">
        <v>100</v>
      </c>
      <c r="AC24" s="19">
        <v>113</v>
      </c>
      <c r="AD24" s="19">
        <f t="shared" si="38"/>
        <v>401</v>
      </c>
      <c r="AE24" s="171">
        <v>1</v>
      </c>
      <c r="AF24" s="18">
        <v>0</v>
      </c>
      <c r="AG24" s="18">
        <v>1748</v>
      </c>
      <c r="AH24" s="39">
        <v>0</v>
      </c>
      <c r="AI24" s="17">
        <v>5</v>
      </c>
      <c r="AJ24" s="17">
        <v>1</v>
      </c>
      <c r="AK24" s="17">
        <f t="shared" si="29"/>
        <v>6</v>
      </c>
      <c r="AL24" s="101">
        <v>31</v>
      </c>
      <c r="AM24" s="16">
        <v>15</v>
      </c>
      <c r="AN24" s="175">
        <v>0.80430000000000001</v>
      </c>
      <c r="AO24" s="5">
        <v>2</v>
      </c>
      <c r="AP24" s="5">
        <v>27</v>
      </c>
      <c r="AQ24" s="30">
        <v>7.0000000000000007E-2</v>
      </c>
      <c r="AR24" s="22">
        <v>12</v>
      </c>
      <c r="AS24" s="22">
        <v>27</v>
      </c>
      <c r="AT24" s="42">
        <v>0.44</v>
      </c>
      <c r="AU24" s="21">
        <v>11</v>
      </c>
      <c r="AV24" s="21">
        <v>18</v>
      </c>
      <c r="AW24" s="21">
        <f t="shared" si="30"/>
        <v>29</v>
      </c>
      <c r="AX24" s="21">
        <f t="shared" si="31"/>
        <v>29</v>
      </c>
      <c r="AY24" s="167">
        <f t="shared" si="32"/>
        <v>1</v>
      </c>
      <c r="AZ24" s="159">
        <v>0.21</v>
      </c>
      <c r="BA24" s="20">
        <v>10</v>
      </c>
      <c r="BB24" s="154">
        <v>16</v>
      </c>
      <c r="BC24" s="154">
        <f t="shared" si="33"/>
        <v>26</v>
      </c>
      <c r="BD24" s="163">
        <f t="shared" si="34"/>
        <v>0.89655172413793105</v>
      </c>
      <c r="BE24" s="153">
        <v>26</v>
      </c>
      <c r="BF24" s="153">
        <v>3</v>
      </c>
      <c r="BG24" s="153">
        <f t="shared" si="35"/>
        <v>29</v>
      </c>
      <c r="BH24" s="166">
        <f t="shared" si="36"/>
        <v>1</v>
      </c>
      <c r="BI24" s="23">
        <v>41</v>
      </c>
      <c r="BJ24" s="23">
        <v>10</v>
      </c>
      <c r="BK24" s="21">
        <v>15</v>
      </c>
      <c r="BL24" s="21">
        <v>2</v>
      </c>
      <c r="BM24" s="21">
        <v>17</v>
      </c>
      <c r="BN24" s="157">
        <v>0.1176</v>
      </c>
      <c r="BP24" s="6" t="s">
        <v>69</v>
      </c>
    </row>
    <row r="25" spans="1:130" ht="23.4" x14ac:dyDescent="0.25">
      <c r="A25" s="64" t="s">
        <v>17</v>
      </c>
      <c r="B25" s="6" t="s">
        <v>18</v>
      </c>
      <c r="C25" s="12" t="s">
        <v>223</v>
      </c>
      <c r="D25" s="12" t="s">
        <v>226</v>
      </c>
      <c r="E25" s="13"/>
      <c r="F25" s="13"/>
      <c r="G25" s="12" t="s">
        <v>383</v>
      </c>
      <c r="H25" s="12" t="s">
        <v>131</v>
      </c>
      <c r="I25" s="20" t="s">
        <v>336</v>
      </c>
      <c r="J25" s="20" t="s">
        <v>336</v>
      </c>
      <c r="K25" s="20" t="s">
        <v>336</v>
      </c>
      <c r="L25" s="20" t="s">
        <v>336</v>
      </c>
      <c r="M25" s="20" t="s">
        <v>336</v>
      </c>
      <c r="N25" s="20"/>
      <c r="O25" s="20"/>
      <c r="P25" s="20"/>
      <c r="Q25" s="5">
        <v>115847</v>
      </c>
      <c r="R25" s="27">
        <v>115847</v>
      </c>
      <c r="S25" s="5">
        <f t="shared" si="37"/>
        <v>0</v>
      </c>
      <c r="T25" s="33">
        <f t="shared" si="12"/>
        <v>0</v>
      </c>
      <c r="U25" s="16">
        <v>14</v>
      </c>
      <c r="V25" s="16">
        <v>27</v>
      </c>
      <c r="W25" s="16">
        <v>47</v>
      </c>
      <c r="X25" s="16">
        <v>20</v>
      </c>
      <c r="Y25" s="16">
        <v>30</v>
      </c>
      <c r="Z25" s="19">
        <v>75</v>
      </c>
      <c r="AA25" s="19">
        <v>83</v>
      </c>
      <c r="AB25" s="19">
        <v>83</v>
      </c>
      <c r="AC25" s="19">
        <v>75</v>
      </c>
      <c r="AD25" s="19">
        <f t="shared" si="38"/>
        <v>316</v>
      </c>
      <c r="AE25" s="171">
        <v>0.79</v>
      </c>
      <c r="AF25" s="18">
        <v>1</v>
      </c>
      <c r="AG25" s="18">
        <v>1786</v>
      </c>
      <c r="AH25" s="39">
        <v>5.9999999999999995E-4</v>
      </c>
      <c r="AI25" s="17">
        <v>20</v>
      </c>
      <c r="AJ25" s="17">
        <v>6</v>
      </c>
      <c r="AK25" s="17">
        <f t="shared" si="29"/>
        <v>26</v>
      </c>
      <c r="AL25" s="3"/>
      <c r="AM25" s="16">
        <v>30</v>
      </c>
      <c r="AN25" s="175">
        <v>0.86699999999999999</v>
      </c>
      <c r="AO25" s="5">
        <v>8</v>
      </c>
      <c r="AP25" s="5">
        <v>19</v>
      </c>
      <c r="AQ25" s="30">
        <v>0.42</v>
      </c>
      <c r="AR25" s="22">
        <v>3</v>
      </c>
      <c r="AS25" s="22">
        <v>19</v>
      </c>
      <c r="AT25" s="42">
        <v>0.16</v>
      </c>
      <c r="AU25" s="21">
        <v>11</v>
      </c>
      <c r="AV25" s="21">
        <v>9</v>
      </c>
      <c r="AW25" s="21">
        <f t="shared" si="30"/>
        <v>20</v>
      </c>
      <c r="AX25" s="21">
        <f t="shared" si="31"/>
        <v>20</v>
      </c>
      <c r="AY25" s="167">
        <f t="shared" si="32"/>
        <v>1</v>
      </c>
      <c r="AZ25" s="37"/>
      <c r="BA25" s="20">
        <v>3</v>
      </c>
      <c r="BB25" s="154">
        <v>3</v>
      </c>
      <c r="BC25" s="154">
        <f t="shared" si="33"/>
        <v>6</v>
      </c>
      <c r="BD25" s="163">
        <f t="shared" si="34"/>
        <v>0.3</v>
      </c>
      <c r="BE25" s="153">
        <v>20</v>
      </c>
      <c r="BF25" s="153">
        <v>0</v>
      </c>
      <c r="BG25" s="153">
        <f t="shared" si="35"/>
        <v>20</v>
      </c>
      <c r="BH25" s="166">
        <f t="shared" si="36"/>
        <v>1</v>
      </c>
      <c r="BI25" s="23">
        <v>13</v>
      </c>
      <c r="BJ25" s="23">
        <v>30</v>
      </c>
      <c r="BK25" s="21">
        <v>48</v>
      </c>
      <c r="BL25" s="21">
        <v>4</v>
      </c>
      <c r="BM25" s="21">
        <v>52</v>
      </c>
      <c r="BN25" s="157">
        <v>7.6899999999999996E-2</v>
      </c>
      <c r="BP25" s="6" t="s">
        <v>18</v>
      </c>
    </row>
    <row r="26" spans="1:130" ht="24" customHeight="1" x14ac:dyDescent="0.25">
      <c r="A26" s="64" t="s">
        <v>17</v>
      </c>
      <c r="B26" s="6" t="s">
        <v>11</v>
      </c>
      <c r="C26" s="12" t="s">
        <v>222</v>
      </c>
      <c r="D26" s="12" t="s">
        <v>231</v>
      </c>
      <c r="E26" s="13"/>
      <c r="F26" s="13"/>
      <c r="G26" s="12" t="s">
        <v>376</v>
      </c>
      <c r="H26" s="12" t="s">
        <v>131</v>
      </c>
      <c r="I26" s="20" t="s">
        <v>336</v>
      </c>
      <c r="J26" s="20" t="s">
        <v>336</v>
      </c>
      <c r="K26" s="20" t="s">
        <v>336</v>
      </c>
      <c r="L26" s="20" t="s">
        <v>336</v>
      </c>
      <c r="M26" s="20" t="s">
        <v>336</v>
      </c>
      <c r="N26" s="20"/>
      <c r="O26" s="20"/>
      <c r="P26" s="20"/>
      <c r="Q26" s="5">
        <v>94379</v>
      </c>
      <c r="R26" s="27">
        <v>94379</v>
      </c>
      <c r="S26" s="5">
        <f t="shared" si="37"/>
        <v>0</v>
      </c>
      <c r="T26" s="33">
        <f t="shared" si="12"/>
        <v>0</v>
      </c>
      <c r="U26" s="16">
        <v>12</v>
      </c>
      <c r="V26" s="16">
        <v>13</v>
      </c>
      <c r="W26" s="16">
        <v>28</v>
      </c>
      <c r="X26" s="16">
        <v>13</v>
      </c>
      <c r="Y26" s="16">
        <v>19</v>
      </c>
      <c r="Z26" s="19">
        <v>44</v>
      </c>
      <c r="AA26" s="19">
        <v>78</v>
      </c>
      <c r="AB26" s="19">
        <v>44</v>
      </c>
      <c r="AC26" s="19">
        <v>33</v>
      </c>
      <c r="AD26" s="19">
        <f t="shared" si="38"/>
        <v>199</v>
      </c>
      <c r="AE26" s="171">
        <v>0.4975</v>
      </c>
      <c r="AF26" s="18">
        <v>0</v>
      </c>
      <c r="AG26" s="18">
        <v>1064</v>
      </c>
      <c r="AH26" s="39">
        <v>0</v>
      </c>
      <c r="AI26" s="17">
        <v>16</v>
      </c>
      <c r="AJ26" s="17">
        <v>0</v>
      </c>
      <c r="AK26" s="17">
        <f t="shared" si="29"/>
        <v>16</v>
      </c>
      <c r="AL26" s="3"/>
      <c r="AM26" s="16">
        <v>19</v>
      </c>
      <c r="AN26" s="175">
        <v>0.84199999999999997</v>
      </c>
      <c r="AO26" s="5">
        <v>4</v>
      </c>
      <c r="AP26" s="5">
        <v>13</v>
      </c>
      <c r="AQ26" s="30">
        <v>0.31</v>
      </c>
      <c r="AR26" s="22">
        <v>1</v>
      </c>
      <c r="AS26" s="22">
        <v>13</v>
      </c>
      <c r="AT26" s="42">
        <v>0.08</v>
      </c>
      <c r="AU26" s="21">
        <v>8</v>
      </c>
      <c r="AV26" s="21">
        <v>5</v>
      </c>
      <c r="AW26" s="21">
        <f t="shared" si="30"/>
        <v>13</v>
      </c>
      <c r="AX26" s="21">
        <f t="shared" si="31"/>
        <v>13</v>
      </c>
      <c r="AY26" s="167">
        <f t="shared" si="32"/>
        <v>1</v>
      </c>
      <c r="AZ26" s="37"/>
      <c r="BA26" s="20">
        <v>2</v>
      </c>
      <c r="BB26" s="154">
        <v>2</v>
      </c>
      <c r="BC26" s="154">
        <f t="shared" si="33"/>
        <v>4</v>
      </c>
      <c r="BD26" s="163">
        <f t="shared" si="34"/>
        <v>0.30769230769230771</v>
      </c>
      <c r="BE26" s="153">
        <v>13</v>
      </c>
      <c r="BF26" s="153">
        <v>0</v>
      </c>
      <c r="BG26" s="153">
        <f t="shared" si="35"/>
        <v>13</v>
      </c>
      <c r="BH26" s="166">
        <f t="shared" si="36"/>
        <v>1</v>
      </c>
      <c r="BI26" s="23">
        <v>18</v>
      </c>
      <c r="BJ26" s="23">
        <v>25</v>
      </c>
      <c r="BK26" s="21">
        <v>27</v>
      </c>
      <c r="BL26" s="21">
        <v>7</v>
      </c>
      <c r="BM26" s="21">
        <v>34</v>
      </c>
      <c r="BN26" s="157">
        <v>0.2059</v>
      </c>
      <c r="BP26" s="6" t="s">
        <v>11</v>
      </c>
    </row>
    <row r="27" spans="1:130" ht="23.4" x14ac:dyDescent="0.25">
      <c r="A27" s="64" t="s">
        <v>19</v>
      </c>
      <c r="B27" s="6" t="s">
        <v>127</v>
      </c>
      <c r="C27" s="12" t="s">
        <v>221</v>
      </c>
      <c r="D27" s="12" t="s">
        <v>230</v>
      </c>
      <c r="E27" s="13"/>
      <c r="F27" s="13"/>
      <c r="G27" s="12" t="s">
        <v>344</v>
      </c>
      <c r="H27" s="12" t="s">
        <v>131</v>
      </c>
      <c r="I27" s="20" t="s">
        <v>336</v>
      </c>
      <c r="J27" s="20" t="s">
        <v>336</v>
      </c>
      <c r="K27" s="20" t="s">
        <v>336</v>
      </c>
      <c r="L27" s="20" t="s">
        <v>336</v>
      </c>
      <c r="M27" s="20" t="s">
        <v>336</v>
      </c>
      <c r="N27" s="20"/>
      <c r="O27" s="20"/>
      <c r="P27" s="20"/>
      <c r="Q27" s="5">
        <v>114699</v>
      </c>
      <c r="R27" s="27">
        <v>114699</v>
      </c>
      <c r="S27" s="5">
        <f t="shared" si="37"/>
        <v>0</v>
      </c>
      <c r="T27" s="33">
        <f t="shared" si="12"/>
        <v>0</v>
      </c>
      <c r="U27" s="16">
        <v>10</v>
      </c>
      <c r="V27" s="16">
        <v>4</v>
      </c>
      <c r="W27" s="16">
        <v>10</v>
      </c>
      <c r="X27" s="16">
        <v>10</v>
      </c>
      <c r="Y27" s="16">
        <v>6</v>
      </c>
      <c r="Z27" s="19">
        <v>100</v>
      </c>
      <c r="AA27" s="19">
        <v>100</v>
      </c>
      <c r="AB27" s="19">
        <v>100</v>
      </c>
      <c r="AC27" s="19">
        <v>100</v>
      </c>
      <c r="AD27" s="19">
        <f t="shared" si="38"/>
        <v>400</v>
      </c>
      <c r="AE27" s="171">
        <v>1</v>
      </c>
      <c r="AF27" s="18">
        <v>1</v>
      </c>
      <c r="AG27" s="18">
        <v>380</v>
      </c>
      <c r="AH27" s="39">
        <v>2.5999999999999999E-3</v>
      </c>
      <c r="AI27" s="17">
        <v>4</v>
      </c>
      <c r="AJ27" s="17">
        <v>0</v>
      </c>
      <c r="AK27" s="17">
        <f t="shared" si="29"/>
        <v>4</v>
      </c>
      <c r="AL27" s="3"/>
      <c r="AM27" s="16">
        <v>6</v>
      </c>
      <c r="AN27" s="175">
        <v>0.66669999999999996</v>
      </c>
      <c r="AO27" s="5">
        <v>1</v>
      </c>
      <c r="AP27" s="5">
        <v>10</v>
      </c>
      <c r="AQ27" s="30">
        <v>0.1</v>
      </c>
      <c r="AR27" s="22">
        <v>4</v>
      </c>
      <c r="AS27" s="22">
        <v>10</v>
      </c>
      <c r="AT27" s="42">
        <v>0.4</v>
      </c>
      <c r="AU27" s="21">
        <v>6</v>
      </c>
      <c r="AV27" s="21">
        <v>4</v>
      </c>
      <c r="AW27" s="21">
        <f t="shared" si="30"/>
        <v>10</v>
      </c>
      <c r="AX27" s="21">
        <f t="shared" si="31"/>
        <v>10</v>
      </c>
      <c r="AY27" s="167">
        <f t="shared" si="32"/>
        <v>1</v>
      </c>
      <c r="AZ27" s="37"/>
      <c r="BA27" s="20">
        <v>6</v>
      </c>
      <c r="BB27" s="154">
        <v>4</v>
      </c>
      <c r="BC27" s="154">
        <f t="shared" si="33"/>
        <v>10</v>
      </c>
      <c r="BD27" s="163">
        <f t="shared" si="34"/>
        <v>1</v>
      </c>
      <c r="BE27" s="153">
        <v>2</v>
      </c>
      <c r="BF27" s="153">
        <v>2</v>
      </c>
      <c r="BG27" s="153">
        <f t="shared" si="35"/>
        <v>4</v>
      </c>
      <c r="BH27" s="166">
        <f t="shared" si="36"/>
        <v>0.4</v>
      </c>
      <c r="BI27" s="23">
        <v>45</v>
      </c>
      <c r="BJ27" s="23">
        <v>6</v>
      </c>
      <c r="BK27" s="21">
        <v>7</v>
      </c>
      <c r="BL27" s="21">
        <v>0</v>
      </c>
      <c r="BM27" s="21">
        <v>7</v>
      </c>
      <c r="BN27" s="157">
        <v>0</v>
      </c>
      <c r="BP27" s="6" t="s">
        <v>127</v>
      </c>
    </row>
    <row r="28" spans="1:130" ht="24" customHeight="1" x14ac:dyDescent="0.25">
      <c r="A28" s="65" t="s">
        <v>19</v>
      </c>
      <c r="B28" s="6" t="s">
        <v>128</v>
      </c>
      <c r="C28" s="12" t="s">
        <v>222</v>
      </c>
      <c r="D28" s="12" t="s">
        <v>231</v>
      </c>
      <c r="E28" s="13"/>
      <c r="F28" s="13"/>
      <c r="G28" s="12" t="s">
        <v>386</v>
      </c>
      <c r="H28" s="12" t="s">
        <v>131</v>
      </c>
      <c r="I28" s="20" t="s">
        <v>336</v>
      </c>
      <c r="J28" s="20" t="s">
        <v>336</v>
      </c>
      <c r="K28" s="20" t="s">
        <v>336</v>
      </c>
      <c r="L28" s="20" t="s">
        <v>336</v>
      </c>
      <c r="M28" s="20" t="s">
        <v>336</v>
      </c>
      <c r="N28" s="20"/>
      <c r="O28" s="20"/>
      <c r="P28" s="20"/>
      <c r="Q28" s="5">
        <v>148693</v>
      </c>
      <c r="R28" s="27">
        <v>148693</v>
      </c>
      <c r="S28" s="5">
        <f t="shared" si="37"/>
        <v>0</v>
      </c>
      <c r="T28" s="33">
        <f t="shared" si="12"/>
        <v>0</v>
      </c>
      <c r="U28" s="16">
        <v>1</v>
      </c>
      <c r="V28" s="16">
        <v>4</v>
      </c>
      <c r="W28" s="16">
        <v>4</v>
      </c>
      <c r="X28" s="16">
        <v>4</v>
      </c>
      <c r="Y28" s="16">
        <v>0</v>
      </c>
      <c r="Z28" s="19">
        <v>100</v>
      </c>
      <c r="AA28" s="19">
        <v>100</v>
      </c>
      <c r="AB28" s="19">
        <v>100</v>
      </c>
      <c r="AC28" s="19">
        <v>100</v>
      </c>
      <c r="AD28" s="19">
        <f t="shared" si="38"/>
        <v>400</v>
      </c>
      <c r="AE28" s="171">
        <v>1</v>
      </c>
      <c r="AF28" s="18">
        <v>0</v>
      </c>
      <c r="AG28" s="18">
        <v>152</v>
      </c>
      <c r="AH28" s="39">
        <v>0</v>
      </c>
      <c r="AI28" s="17">
        <v>0</v>
      </c>
      <c r="AJ28" s="17">
        <v>0</v>
      </c>
      <c r="AK28" s="17">
        <f t="shared" si="29"/>
        <v>0</v>
      </c>
      <c r="AL28" s="101">
        <v>4</v>
      </c>
      <c r="AM28" s="16">
        <v>0</v>
      </c>
      <c r="AN28" s="175">
        <v>1</v>
      </c>
      <c r="AO28" s="5">
        <v>0</v>
      </c>
      <c r="AP28" s="5">
        <v>4</v>
      </c>
      <c r="AQ28" s="30">
        <v>0</v>
      </c>
      <c r="AR28" s="22">
        <v>4</v>
      </c>
      <c r="AS28" s="22">
        <v>4</v>
      </c>
      <c r="AT28" s="42">
        <v>1</v>
      </c>
      <c r="AU28" s="21">
        <v>0</v>
      </c>
      <c r="AV28" s="21">
        <v>4</v>
      </c>
      <c r="AW28" s="21">
        <f t="shared" si="30"/>
        <v>4</v>
      </c>
      <c r="AX28" s="21">
        <f t="shared" si="31"/>
        <v>4</v>
      </c>
      <c r="AY28" s="167">
        <f t="shared" si="32"/>
        <v>1</v>
      </c>
      <c r="AZ28" s="156">
        <v>0.4</v>
      </c>
      <c r="BA28" s="20">
        <v>0</v>
      </c>
      <c r="BB28" s="154">
        <v>4</v>
      </c>
      <c r="BC28" s="154">
        <f t="shared" si="33"/>
        <v>4</v>
      </c>
      <c r="BD28" s="163">
        <f t="shared" si="34"/>
        <v>1</v>
      </c>
      <c r="BE28" s="153">
        <v>2</v>
      </c>
      <c r="BF28" s="153">
        <v>0</v>
      </c>
      <c r="BG28" s="153">
        <f t="shared" si="35"/>
        <v>2</v>
      </c>
      <c r="BH28" s="166">
        <f t="shared" si="36"/>
        <v>0.5</v>
      </c>
      <c r="BI28" s="23">
        <v>40</v>
      </c>
      <c r="BJ28" s="23">
        <v>12</v>
      </c>
      <c r="BK28" s="21">
        <v>1</v>
      </c>
      <c r="BL28" s="21">
        <v>0</v>
      </c>
      <c r="BM28" s="21">
        <v>1</v>
      </c>
      <c r="BN28" s="157">
        <v>0</v>
      </c>
      <c r="BP28" s="6" t="s">
        <v>128</v>
      </c>
    </row>
    <row r="29" spans="1:130" ht="23.4" x14ac:dyDescent="0.25">
      <c r="A29" s="65" t="s">
        <v>51</v>
      </c>
      <c r="B29" s="6" t="s">
        <v>23</v>
      </c>
      <c r="C29" s="12" t="s">
        <v>233</v>
      </c>
      <c r="D29" s="12" t="s">
        <v>234</v>
      </c>
      <c r="E29" s="13"/>
      <c r="F29" s="13"/>
      <c r="G29" s="12" t="s">
        <v>230</v>
      </c>
      <c r="H29" s="12" t="s">
        <v>131</v>
      </c>
      <c r="I29" s="20" t="s">
        <v>336</v>
      </c>
      <c r="J29" s="20" t="s">
        <v>336</v>
      </c>
      <c r="K29" s="20" t="s">
        <v>336</v>
      </c>
      <c r="L29" s="20" t="s">
        <v>336</v>
      </c>
      <c r="M29" s="20" t="s">
        <v>336</v>
      </c>
      <c r="N29" s="20"/>
      <c r="O29" s="20"/>
      <c r="P29" s="20"/>
      <c r="Q29" s="5">
        <v>254512</v>
      </c>
      <c r="R29" s="27">
        <v>254512</v>
      </c>
      <c r="S29" s="5">
        <f t="shared" si="37"/>
        <v>0</v>
      </c>
      <c r="T29" s="33">
        <f t="shared" si="12"/>
        <v>0</v>
      </c>
      <c r="U29" s="16">
        <v>47</v>
      </c>
      <c r="V29" s="16">
        <v>73</v>
      </c>
      <c r="W29" s="16">
        <v>80</v>
      </c>
      <c r="X29" s="16">
        <v>58</v>
      </c>
      <c r="Y29" s="16">
        <v>9</v>
      </c>
      <c r="Z29" s="19">
        <v>91</v>
      </c>
      <c r="AA29" s="19">
        <v>91</v>
      </c>
      <c r="AB29" s="19">
        <v>91</v>
      </c>
      <c r="AC29" s="19">
        <v>91</v>
      </c>
      <c r="AD29" s="19">
        <f t="shared" si="38"/>
        <v>364</v>
      </c>
      <c r="AE29" s="171">
        <v>0.91</v>
      </c>
      <c r="AF29" s="18">
        <v>3</v>
      </c>
      <c r="AG29" s="18">
        <v>3040</v>
      </c>
      <c r="AH29" s="39">
        <v>9.8999999999999999E-4</v>
      </c>
      <c r="AI29" s="17">
        <v>6</v>
      </c>
      <c r="AJ29" s="17">
        <v>0</v>
      </c>
      <c r="AK29" s="17">
        <f t="shared" si="29"/>
        <v>6</v>
      </c>
      <c r="AL29" s="101">
        <v>71</v>
      </c>
      <c r="AM29" s="16">
        <v>9</v>
      </c>
      <c r="AN29" s="175">
        <v>0.96250000000000002</v>
      </c>
      <c r="AO29" s="5">
        <v>2</v>
      </c>
      <c r="AP29" s="5">
        <v>34</v>
      </c>
      <c r="AQ29" s="30">
        <v>0.06</v>
      </c>
      <c r="AR29" s="22">
        <v>13</v>
      </c>
      <c r="AS29" s="22">
        <v>34</v>
      </c>
      <c r="AT29" s="42">
        <v>0.38</v>
      </c>
      <c r="AU29" s="21">
        <v>7</v>
      </c>
      <c r="AV29" s="21">
        <v>48</v>
      </c>
      <c r="AW29" s="21">
        <f t="shared" si="30"/>
        <v>55</v>
      </c>
      <c r="AX29" s="21">
        <f t="shared" si="31"/>
        <v>58</v>
      </c>
      <c r="AY29" s="167">
        <f>AW29/AX29</f>
        <v>0.94827586206896552</v>
      </c>
      <c r="AZ29" s="159">
        <v>0.28000000000000003</v>
      </c>
      <c r="BA29" s="20">
        <v>5</v>
      </c>
      <c r="BB29" s="154">
        <v>46</v>
      </c>
      <c r="BC29" s="154">
        <f t="shared" si="33"/>
        <v>51</v>
      </c>
      <c r="BD29" s="163">
        <f t="shared" si="34"/>
        <v>0.87931034482758619</v>
      </c>
      <c r="BE29" s="153">
        <v>34</v>
      </c>
      <c r="BF29" s="153">
        <v>18</v>
      </c>
      <c r="BG29" s="153">
        <f t="shared" si="35"/>
        <v>52</v>
      </c>
      <c r="BH29" s="166">
        <f t="shared" si="36"/>
        <v>0.89655172413793105</v>
      </c>
      <c r="BI29" s="23">
        <v>44</v>
      </c>
      <c r="BJ29" s="23">
        <v>8</v>
      </c>
      <c r="BK29" s="21">
        <v>23</v>
      </c>
      <c r="BL29" s="21">
        <v>3</v>
      </c>
      <c r="BM29" s="21">
        <v>26</v>
      </c>
      <c r="BN29" s="157">
        <v>0.1154</v>
      </c>
      <c r="BP29" s="6" t="s">
        <v>23</v>
      </c>
    </row>
    <row r="30" spans="1:130" ht="23.4" x14ac:dyDescent="0.25">
      <c r="A30" s="65" t="s">
        <v>75</v>
      </c>
      <c r="B30" s="6" t="s">
        <v>68</v>
      </c>
      <c r="C30" s="12" t="s">
        <v>228</v>
      </c>
      <c r="D30" s="12" t="s">
        <v>229</v>
      </c>
      <c r="E30" s="13"/>
      <c r="F30" s="13"/>
      <c r="G30" s="12" t="s">
        <v>340</v>
      </c>
      <c r="H30" s="12" t="s">
        <v>131</v>
      </c>
      <c r="I30" s="155" t="s">
        <v>337</v>
      </c>
      <c r="J30" s="20" t="s">
        <v>336</v>
      </c>
      <c r="K30" s="20" t="s">
        <v>336</v>
      </c>
      <c r="L30" s="20" t="s">
        <v>336</v>
      </c>
      <c r="M30" s="20" t="s">
        <v>336</v>
      </c>
      <c r="N30" s="20"/>
      <c r="O30" s="20"/>
      <c r="P30" s="20"/>
      <c r="Q30" s="5">
        <v>243530</v>
      </c>
      <c r="R30" s="27">
        <v>232033</v>
      </c>
      <c r="S30" s="5">
        <f>Q30-R30</f>
        <v>11497</v>
      </c>
      <c r="T30" s="33">
        <f t="shared" si="12"/>
        <v>4.7209789348334905E-2</v>
      </c>
      <c r="U30" s="214">
        <v>38</v>
      </c>
      <c r="V30" s="214">
        <v>48</v>
      </c>
      <c r="W30" s="214">
        <v>82</v>
      </c>
      <c r="X30" s="214">
        <v>43</v>
      </c>
      <c r="Y30" s="214">
        <v>32</v>
      </c>
      <c r="Z30" s="221">
        <v>100</v>
      </c>
      <c r="AA30" s="221">
        <v>92</v>
      </c>
      <c r="AB30" s="221">
        <v>88</v>
      </c>
      <c r="AC30" s="221">
        <v>88</v>
      </c>
      <c r="AD30" s="221">
        <f t="shared" si="38"/>
        <v>368</v>
      </c>
      <c r="AE30" s="209">
        <v>0.92</v>
      </c>
      <c r="AF30" s="210">
        <v>1</v>
      </c>
      <c r="AG30" s="210">
        <v>3116</v>
      </c>
      <c r="AH30" s="211">
        <v>2.9999999999999997E-4</v>
      </c>
      <c r="AI30" s="212">
        <v>27</v>
      </c>
      <c r="AJ30" s="212">
        <v>2</v>
      </c>
      <c r="AK30" s="212">
        <f t="shared" si="29"/>
        <v>29</v>
      </c>
      <c r="AL30" s="213">
        <v>50</v>
      </c>
      <c r="AM30" s="214">
        <v>32</v>
      </c>
      <c r="AN30" s="215">
        <v>0.96340000000000003</v>
      </c>
      <c r="AO30" s="29">
        <v>7</v>
      </c>
      <c r="AP30" s="29">
        <v>41</v>
      </c>
      <c r="AQ30" s="216">
        <v>0.17</v>
      </c>
      <c r="AR30" s="217">
        <v>10</v>
      </c>
      <c r="AS30" s="217">
        <v>41</v>
      </c>
      <c r="AT30" s="218">
        <v>0.24</v>
      </c>
      <c r="AU30" s="219">
        <v>13</v>
      </c>
      <c r="AV30" s="219">
        <v>28</v>
      </c>
      <c r="AW30" s="219">
        <f t="shared" si="30"/>
        <v>41</v>
      </c>
      <c r="AX30" s="219">
        <f t="shared" si="31"/>
        <v>43</v>
      </c>
      <c r="AY30" s="220">
        <f>AW30/AX30</f>
        <v>0.95348837209302328</v>
      </c>
      <c r="AZ30" s="159">
        <v>0.37</v>
      </c>
      <c r="BA30" s="222">
        <v>14</v>
      </c>
      <c r="BB30" s="223">
        <v>25</v>
      </c>
      <c r="BC30" s="223">
        <f t="shared" si="33"/>
        <v>39</v>
      </c>
      <c r="BD30" s="224">
        <f>BC30/X30</f>
        <v>0.90697674418604646</v>
      </c>
      <c r="BE30" s="225">
        <v>32</v>
      </c>
      <c r="BF30" s="225">
        <v>1</v>
      </c>
      <c r="BG30" s="225">
        <f t="shared" si="35"/>
        <v>33</v>
      </c>
      <c r="BH30" s="226">
        <f>BG30/X30</f>
        <v>0.76744186046511631</v>
      </c>
      <c r="BI30" s="23">
        <v>45</v>
      </c>
      <c r="BJ30" s="23">
        <v>7</v>
      </c>
      <c r="BK30" s="21">
        <v>42</v>
      </c>
      <c r="BL30" s="21">
        <v>9</v>
      </c>
      <c r="BM30" s="21">
        <v>51</v>
      </c>
      <c r="BN30" s="157">
        <v>0.17649999999999999</v>
      </c>
      <c r="BP30" s="6" t="s">
        <v>68</v>
      </c>
    </row>
    <row r="31" spans="1:130" ht="23.4" x14ac:dyDescent="0.25">
      <c r="A31" s="65" t="s">
        <v>40</v>
      </c>
      <c r="B31" s="6" t="s">
        <v>41</v>
      </c>
      <c r="C31" s="12" t="s">
        <v>219</v>
      </c>
      <c r="D31" s="12" t="s">
        <v>220</v>
      </c>
      <c r="E31" s="13"/>
      <c r="F31" s="13"/>
      <c r="G31" s="12" t="s">
        <v>370</v>
      </c>
      <c r="H31" s="12" t="s">
        <v>131</v>
      </c>
      <c r="I31" s="20" t="s">
        <v>336</v>
      </c>
      <c r="J31" s="20" t="s">
        <v>336</v>
      </c>
      <c r="K31" s="20" t="s">
        <v>336</v>
      </c>
      <c r="L31" s="20" t="s">
        <v>336</v>
      </c>
      <c r="M31" s="20" t="s">
        <v>336</v>
      </c>
      <c r="N31" s="20"/>
      <c r="O31" s="20"/>
      <c r="P31" s="20"/>
      <c r="Q31" s="5">
        <v>70810</v>
      </c>
      <c r="R31" s="27">
        <v>70810</v>
      </c>
      <c r="S31" s="5">
        <f t="shared" ref="S31:S32" si="39">Q31-R31</f>
        <v>0</v>
      </c>
      <c r="T31" s="33">
        <f t="shared" si="12"/>
        <v>0</v>
      </c>
      <c r="U31" s="16">
        <v>17</v>
      </c>
      <c r="V31" s="16">
        <v>14</v>
      </c>
      <c r="W31" s="16">
        <v>17</v>
      </c>
      <c r="X31" s="16">
        <v>17</v>
      </c>
      <c r="Y31" s="16">
        <v>3</v>
      </c>
      <c r="Z31" s="19">
        <v>93</v>
      </c>
      <c r="AA31" s="19">
        <v>100</v>
      </c>
      <c r="AB31" s="19">
        <v>93</v>
      </c>
      <c r="AC31" s="19">
        <v>100</v>
      </c>
      <c r="AD31" s="19">
        <f t="shared" si="38"/>
        <v>386</v>
      </c>
      <c r="AE31" s="171">
        <v>0.96499999999999997</v>
      </c>
      <c r="AF31" s="18">
        <v>0</v>
      </c>
      <c r="AG31" s="18">
        <v>646</v>
      </c>
      <c r="AH31" s="39">
        <v>0</v>
      </c>
      <c r="AI31" s="17">
        <v>2</v>
      </c>
      <c r="AJ31" s="17">
        <v>0</v>
      </c>
      <c r="AK31" s="17">
        <f t="shared" si="29"/>
        <v>2</v>
      </c>
      <c r="AL31" s="101">
        <v>14</v>
      </c>
      <c r="AM31" s="16">
        <v>3</v>
      </c>
      <c r="AN31" s="175">
        <v>0.94120000000000004</v>
      </c>
      <c r="AO31" s="5">
        <v>0</v>
      </c>
      <c r="AP31" s="5">
        <v>17</v>
      </c>
      <c r="AQ31" s="30">
        <v>0</v>
      </c>
      <c r="AR31" s="22">
        <v>11</v>
      </c>
      <c r="AS31" s="22">
        <v>17</v>
      </c>
      <c r="AT31" s="42">
        <v>0.65</v>
      </c>
      <c r="AU31" s="21">
        <v>3</v>
      </c>
      <c r="AV31" s="21">
        <v>13</v>
      </c>
      <c r="AW31" s="21">
        <f t="shared" si="30"/>
        <v>16</v>
      </c>
      <c r="AX31" s="21">
        <f t="shared" si="31"/>
        <v>17</v>
      </c>
      <c r="AY31" s="167">
        <f t="shared" ref="AY31:AY32" si="40">AW31/AX31</f>
        <v>0.94117647058823528</v>
      </c>
      <c r="AZ31" s="156">
        <v>1</v>
      </c>
      <c r="BA31" s="20">
        <v>3</v>
      </c>
      <c r="BB31" s="154">
        <v>14</v>
      </c>
      <c r="BC31" s="154">
        <f t="shared" si="33"/>
        <v>17</v>
      </c>
      <c r="BD31" s="163">
        <f>BC31/X31</f>
        <v>1</v>
      </c>
      <c r="BE31" s="153">
        <v>8</v>
      </c>
      <c r="BF31" s="153">
        <v>9</v>
      </c>
      <c r="BG31" s="153">
        <f t="shared" si="35"/>
        <v>17</v>
      </c>
      <c r="BH31" s="166">
        <f>BG31/X31</f>
        <v>1</v>
      </c>
      <c r="BI31" s="23">
        <v>53</v>
      </c>
      <c r="BJ31" s="23">
        <v>3</v>
      </c>
      <c r="BK31" s="21">
        <v>7</v>
      </c>
      <c r="BL31" s="21">
        <v>0</v>
      </c>
      <c r="BM31" s="21">
        <v>7</v>
      </c>
      <c r="BN31" s="157">
        <v>0</v>
      </c>
      <c r="BP31" s="6" t="s">
        <v>41</v>
      </c>
    </row>
    <row r="32" spans="1:130" s="9" customFormat="1" ht="23.4" x14ac:dyDescent="0.25">
      <c r="A32" s="64" t="s">
        <v>77</v>
      </c>
      <c r="B32" s="6" t="s">
        <v>31</v>
      </c>
      <c r="C32" s="12" t="s">
        <v>219</v>
      </c>
      <c r="D32" s="12" t="s">
        <v>220</v>
      </c>
      <c r="E32" s="13"/>
      <c r="F32" s="13"/>
      <c r="G32" s="12" t="s">
        <v>220</v>
      </c>
      <c r="H32" s="12" t="s">
        <v>131</v>
      </c>
      <c r="I32" s="20" t="s">
        <v>336</v>
      </c>
      <c r="J32" s="20" t="s">
        <v>336</v>
      </c>
      <c r="K32" s="20" t="s">
        <v>336</v>
      </c>
      <c r="L32" s="20" t="s">
        <v>336</v>
      </c>
      <c r="M32" s="20" t="s">
        <v>336</v>
      </c>
      <c r="N32" s="20"/>
      <c r="O32" s="20"/>
      <c r="P32" s="20"/>
      <c r="Q32" s="5">
        <v>576801</v>
      </c>
      <c r="R32" s="27">
        <v>486711</v>
      </c>
      <c r="S32" s="5">
        <f t="shared" si="39"/>
        <v>90090</v>
      </c>
      <c r="T32" s="33">
        <f t="shared" si="12"/>
        <v>0.15618904960289598</v>
      </c>
      <c r="U32" s="16">
        <v>38</v>
      </c>
      <c r="V32" s="16">
        <v>79</v>
      </c>
      <c r="W32" s="16">
        <v>119</v>
      </c>
      <c r="X32" s="16">
        <v>46</v>
      </c>
      <c r="Y32" s="16">
        <v>86</v>
      </c>
      <c r="Z32" s="19">
        <v>86</v>
      </c>
      <c r="AA32" s="19">
        <v>64</v>
      </c>
      <c r="AB32" s="19">
        <v>121</v>
      </c>
      <c r="AC32" s="19">
        <v>125</v>
      </c>
      <c r="AD32" s="19">
        <f t="shared" si="38"/>
        <v>396</v>
      </c>
      <c r="AE32" s="171">
        <v>0.99</v>
      </c>
      <c r="AF32" s="18">
        <v>5</v>
      </c>
      <c r="AG32" s="18">
        <v>4522</v>
      </c>
      <c r="AH32" s="39">
        <v>1.1000000000000001E-3</v>
      </c>
      <c r="AI32" s="17">
        <v>69</v>
      </c>
      <c r="AJ32" s="17">
        <v>1</v>
      </c>
      <c r="AK32" s="17">
        <f t="shared" si="29"/>
        <v>70</v>
      </c>
      <c r="AL32" s="3"/>
      <c r="AM32" s="16">
        <v>86</v>
      </c>
      <c r="AN32" s="175">
        <v>0.81399999999999995</v>
      </c>
      <c r="AO32" s="5">
        <v>19</v>
      </c>
      <c r="AP32" s="5">
        <v>45</v>
      </c>
      <c r="AQ32" s="30">
        <v>0.42</v>
      </c>
      <c r="AR32" s="22">
        <v>12</v>
      </c>
      <c r="AS32" s="22">
        <v>45</v>
      </c>
      <c r="AT32" s="42">
        <v>0.27</v>
      </c>
      <c r="AU32" s="21">
        <v>31</v>
      </c>
      <c r="AV32" s="21">
        <v>14</v>
      </c>
      <c r="AW32" s="21">
        <f t="shared" si="30"/>
        <v>45</v>
      </c>
      <c r="AX32" s="21">
        <f t="shared" si="31"/>
        <v>46</v>
      </c>
      <c r="AY32" s="167">
        <f t="shared" si="40"/>
        <v>0.97826086956521741</v>
      </c>
      <c r="AZ32" s="37"/>
      <c r="BA32" s="20">
        <v>9</v>
      </c>
      <c r="BB32" s="154">
        <v>3</v>
      </c>
      <c r="BC32" s="154">
        <f t="shared" si="33"/>
        <v>12</v>
      </c>
      <c r="BD32" s="163">
        <f>BC32/X32</f>
        <v>0.2608695652173913</v>
      </c>
      <c r="BE32" s="153">
        <v>34</v>
      </c>
      <c r="BF32" s="153">
        <v>6</v>
      </c>
      <c r="BG32" s="153">
        <f t="shared" si="35"/>
        <v>40</v>
      </c>
      <c r="BH32" s="166">
        <f>BG32/X32</f>
        <v>0.86956521739130432</v>
      </c>
      <c r="BI32" s="23">
        <v>16</v>
      </c>
      <c r="BJ32" s="23">
        <v>27</v>
      </c>
      <c r="BK32" s="21">
        <v>127</v>
      </c>
      <c r="BL32" s="21">
        <v>3</v>
      </c>
      <c r="BM32" s="21">
        <v>130</v>
      </c>
      <c r="BN32" s="157">
        <v>2.3099999999999999E-2</v>
      </c>
      <c r="BO32" s="25"/>
      <c r="BP32" s="6" t="s">
        <v>31</v>
      </c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</row>
    <row r="33" spans="1:68" ht="18.600000000000001" customHeight="1" x14ac:dyDescent="0.25">
      <c r="A33" s="64" t="s">
        <v>77</v>
      </c>
      <c r="B33" s="6" t="s">
        <v>78</v>
      </c>
      <c r="C33" s="12" t="s">
        <v>213</v>
      </c>
      <c r="D33" s="12" t="s">
        <v>213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64"/>
      <c r="AF33" s="13"/>
      <c r="AG33" s="13"/>
      <c r="AH33" s="13"/>
      <c r="AI33" s="13"/>
      <c r="AJ33" s="13"/>
      <c r="AK33" s="13"/>
      <c r="AL33" s="13"/>
      <c r="AM33" s="13"/>
      <c r="AN33" s="40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64"/>
      <c r="AZ33" s="37"/>
      <c r="BA33" s="13"/>
      <c r="BB33" s="13"/>
      <c r="BC33" s="13"/>
      <c r="BD33" s="164"/>
      <c r="BE33" s="13"/>
      <c r="BF33" s="13"/>
      <c r="BG33" s="13"/>
      <c r="BH33" s="164"/>
      <c r="BI33" s="13"/>
      <c r="BJ33" s="13"/>
      <c r="BK33" s="13"/>
      <c r="BL33" s="13"/>
      <c r="BM33" s="13"/>
      <c r="BN33" s="40"/>
      <c r="BP33" s="6" t="s">
        <v>78</v>
      </c>
    </row>
    <row r="34" spans="1:68" ht="23.4" x14ac:dyDescent="0.25">
      <c r="A34" s="65" t="s">
        <v>77</v>
      </c>
      <c r="B34" s="6" t="s">
        <v>28</v>
      </c>
      <c r="C34" s="12" t="s">
        <v>225</v>
      </c>
      <c r="D34" s="12" t="s">
        <v>227</v>
      </c>
      <c r="E34" s="13"/>
      <c r="F34" s="13"/>
      <c r="G34" s="12"/>
      <c r="H34" s="12" t="s">
        <v>131</v>
      </c>
      <c r="I34" s="20" t="s">
        <v>336</v>
      </c>
      <c r="J34" s="91" t="s">
        <v>336</v>
      </c>
      <c r="K34" s="20" t="s">
        <v>336</v>
      </c>
      <c r="L34" s="20" t="s">
        <v>336</v>
      </c>
      <c r="M34" s="20" t="s">
        <v>336</v>
      </c>
      <c r="N34" s="91"/>
      <c r="O34" s="20"/>
      <c r="P34" s="20"/>
      <c r="Q34" s="5">
        <v>110616</v>
      </c>
      <c r="R34" s="27">
        <v>103812.49</v>
      </c>
      <c r="S34" s="5">
        <f t="shared" ref="S34:S37" si="41">Q34-R34</f>
        <v>6803.5099999999948</v>
      </c>
      <c r="T34" s="33" t="s">
        <v>131</v>
      </c>
      <c r="U34" s="87">
        <v>9</v>
      </c>
      <c r="V34" s="87">
        <v>18</v>
      </c>
      <c r="W34" s="87">
        <v>18</v>
      </c>
      <c r="X34" s="87">
        <v>11</v>
      </c>
      <c r="Y34" s="87">
        <v>0</v>
      </c>
      <c r="Z34" s="88">
        <v>100</v>
      </c>
      <c r="AA34" s="88">
        <v>100</v>
      </c>
      <c r="AB34" s="88">
        <v>100</v>
      </c>
      <c r="AC34" s="88">
        <v>100</v>
      </c>
      <c r="AD34" s="88">
        <f t="shared" ref="AD34:AD37" si="42">Z34+AA34+AB34+AC34</f>
        <v>400</v>
      </c>
      <c r="AE34" s="173">
        <v>1</v>
      </c>
      <c r="AF34" s="89">
        <v>0</v>
      </c>
      <c r="AG34" s="89">
        <v>684</v>
      </c>
      <c r="AH34" s="90">
        <v>0</v>
      </c>
      <c r="AI34" s="92">
        <v>0</v>
      </c>
      <c r="AJ34" s="92">
        <v>0</v>
      </c>
      <c r="AK34" s="92">
        <f t="shared" ref="AK34:AK37" si="43">AI34+AJ34</f>
        <v>0</v>
      </c>
      <c r="AL34" s="102">
        <v>18</v>
      </c>
      <c r="AM34" s="87">
        <v>0</v>
      </c>
      <c r="AN34" s="176">
        <v>1</v>
      </c>
      <c r="AO34" s="93">
        <v>4</v>
      </c>
      <c r="AP34" s="93">
        <v>11</v>
      </c>
      <c r="AQ34" s="94">
        <v>0.36</v>
      </c>
      <c r="AR34" s="95">
        <v>2</v>
      </c>
      <c r="AS34" s="95">
        <v>11</v>
      </c>
      <c r="AT34" s="96">
        <v>0.18</v>
      </c>
      <c r="AU34" s="97">
        <v>0</v>
      </c>
      <c r="AV34" s="97">
        <v>10</v>
      </c>
      <c r="AW34" s="97">
        <f t="shared" ref="AW34:AW37" si="44">AU34+AV34</f>
        <v>10</v>
      </c>
      <c r="AX34" s="97">
        <f t="shared" ref="AX34:AX37" si="45">X34</f>
        <v>11</v>
      </c>
      <c r="AY34" s="168">
        <f t="shared" ref="AY34:AY37" si="46">AW34/AX34</f>
        <v>0.90909090909090906</v>
      </c>
      <c r="AZ34" s="161">
        <v>0.42</v>
      </c>
      <c r="BA34" s="20">
        <v>0</v>
      </c>
      <c r="BB34" s="154">
        <v>9</v>
      </c>
      <c r="BC34" s="154">
        <f t="shared" ref="BC34:BC37" si="47">BA34+BB34</f>
        <v>9</v>
      </c>
      <c r="BD34" s="163">
        <f t="shared" ref="BD34:BD37" si="48">BC34/X34</f>
        <v>0.81818181818181823</v>
      </c>
      <c r="BE34" s="153">
        <v>9</v>
      </c>
      <c r="BF34" s="153">
        <v>2</v>
      </c>
      <c r="BG34" s="153">
        <f t="shared" ref="BG34:BG37" si="49">BE34+BF34</f>
        <v>11</v>
      </c>
      <c r="BH34" s="166">
        <f t="shared" ref="BH34:BH37" si="50">BG34/X34</f>
        <v>1</v>
      </c>
      <c r="BI34" s="98">
        <v>37</v>
      </c>
      <c r="BJ34" s="98">
        <v>15</v>
      </c>
      <c r="BK34" s="97">
        <v>4</v>
      </c>
      <c r="BL34" s="97">
        <v>2</v>
      </c>
      <c r="BM34" s="97">
        <v>6</v>
      </c>
      <c r="BN34" s="158">
        <v>0.33329999999999999</v>
      </c>
      <c r="BP34" s="6" t="s">
        <v>28</v>
      </c>
    </row>
    <row r="35" spans="1:68" ht="24" thickBot="1" x14ac:dyDescent="0.3">
      <c r="A35" s="231" t="s">
        <v>77</v>
      </c>
      <c r="B35" s="334" t="s">
        <v>29</v>
      </c>
      <c r="C35" s="232" t="s">
        <v>219</v>
      </c>
      <c r="D35" s="232" t="s">
        <v>220</v>
      </c>
      <c r="E35" s="233"/>
      <c r="F35" s="233"/>
      <c r="G35" s="232" t="s">
        <v>220</v>
      </c>
      <c r="H35" s="232" t="s">
        <v>131</v>
      </c>
      <c r="I35" s="234" t="s">
        <v>336</v>
      </c>
      <c r="J35" s="234" t="s">
        <v>336</v>
      </c>
      <c r="K35" s="234" t="s">
        <v>336</v>
      </c>
      <c r="L35" s="234" t="s">
        <v>336</v>
      </c>
      <c r="M35" s="234" t="s">
        <v>336</v>
      </c>
      <c r="N35" s="234"/>
      <c r="O35" s="234"/>
      <c r="P35" s="234"/>
      <c r="Q35" s="235">
        <v>40685</v>
      </c>
      <c r="R35" s="236">
        <v>27624</v>
      </c>
      <c r="S35" s="235">
        <f t="shared" si="41"/>
        <v>13061</v>
      </c>
      <c r="T35" s="237" t="s">
        <v>131</v>
      </c>
      <c r="U35" s="238">
        <v>2</v>
      </c>
      <c r="V35" s="238">
        <v>1</v>
      </c>
      <c r="W35" s="238">
        <v>3</v>
      </c>
      <c r="X35" s="238">
        <v>2</v>
      </c>
      <c r="Y35" s="238">
        <v>0</v>
      </c>
      <c r="Z35" s="239">
        <v>50</v>
      </c>
      <c r="AA35" s="239">
        <v>50</v>
      </c>
      <c r="AB35" s="239">
        <v>50</v>
      </c>
      <c r="AC35" s="239">
        <v>50</v>
      </c>
      <c r="AD35" s="239">
        <f t="shared" si="42"/>
        <v>200</v>
      </c>
      <c r="AE35" s="240">
        <v>0.5</v>
      </c>
      <c r="AF35" s="241">
        <v>0</v>
      </c>
      <c r="AG35" s="241">
        <v>114</v>
      </c>
      <c r="AH35" s="242">
        <v>0</v>
      </c>
      <c r="AI35" s="243">
        <v>0</v>
      </c>
      <c r="AJ35" s="243">
        <v>0</v>
      </c>
      <c r="AK35" s="243">
        <f t="shared" si="43"/>
        <v>0</v>
      </c>
      <c r="AL35" s="244">
        <v>3</v>
      </c>
      <c r="AM35" s="238">
        <v>0</v>
      </c>
      <c r="AN35" s="245">
        <v>1</v>
      </c>
      <c r="AO35" s="235">
        <v>0</v>
      </c>
      <c r="AP35" s="235">
        <v>2</v>
      </c>
      <c r="AQ35" s="246">
        <v>0</v>
      </c>
      <c r="AR35" s="247">
        <v>0</v>
      </c>
      <c r="AS35" s="247">
        <v>2</v>
      </c>
      <c r="AT35" s="248">
        <v>0</v>
      </c>
      <c r="AU35" s="249">
        <v>0</v>
      </c>
      <c r="AV35" s="249">
        <v>2</v>
      </c>
      <c r="AW35" s="249">
        <f t="shared" si="44"/>
        <v>2</v>
      </c>
      <c r="AX35" s="249">
        <f t="shared" si="45"/>
        <v>2</v>
      </c>
      <c r="AY35" s="250">
        <f t="shared" si="46"/>
        <v>1</v>
      </c>
      <c r="AZ35" s="251">
        <v>0</v>
      </c>
      <c r="BA35" s="234">
        <v>0</v>
      </c>
      <c r="BB35" s="252">
        <v>2</v>
      </c>
      <c r="BC35" s="252">
        <f t="shared" si="47"/>
        <v>2</v>
      </c>
      <c r="BD35" s="253">
        <f t="shared" si="48"/>
        <v>1</v>
      </c>
      <c r="BE35" s="254">
        <v>1</v>
      </c>
      <c r="BF35" s="254">
        <v>0</v>
      </c>
      <c r="BG35" s="254">
        <f t="shared" si="49"/>
        <v>1</v>
      </c>
      <c r="BH35" s="255">
        <f t="shared" si="50"/>
        <v>0.5</v>
      </c>
      <c r="BI35" s="256">
        <v>50</v>
      </c>
      <c r="BJ35" s="256">
        <v>4</v>
      </c>
      <c r="BK35" s="249">
        <v>1</v>
      </c>
      <c r="BL35" s="249">
        <v>0</v>
      </c>
      <c r="BM35" s="249">
        <v>1</v>
      </c>
      <c r="BN35" s="257">
        <v>0</v>
      </c>
      <c r="BP35" s="6" t="s">
        <v>29</v>
      </c>
    </row>
    <row r="36" spans="1:68" ht="24" customHeight="1" thickBot="1" x14ac:dyDescent="0.3">
      <c r="A36" s="268" t="s">
        <v>77</v>
      </c>
      <c r="B36" s="335" t="s">
        <v>381</v>
      </c>
      <c r="C36" s="269" t="s">
        <v>131</v>
      </c>
      <c r="D36" s="269" t="s">
        <v>131</v>
      </c>
      <c r="E36" s="270"/>
      <c r="F36" s="270"/>
      <c r="G36" s="269" t="s">
        <v>131</v>
      </c>
      <c r="H36" s="269" t="s">
        <v>131</v>
      </c>
      <c r="I36" s="271" t="s">
        <v>336</v>
      </c>
      <c r="J36" s="271" t="s">
        <v>336</v>
      </c>
      <c r="K36" s="271" t="s">
        <v>336</v>
      </c>
      <c r="L36" s="271" t="s">
        <v>336</v>
      </c>
      <c r="M36" s="271" t="s">
        <v>336</v>
      </c>
      <c r="N36" s="271"/>
      <c r="O36" s="271"/>
      <c r="P36" s="271"/>
      <c r="Q36" s="272">
        <f>SUM(Q34:Q35)</f>
        <v>151301</v>
      </c>
      <c r="R36" s="273"/>
      <c r="S36" s="272">
        <f>SUM(S34:S35)</f>
        <v>19864.509999999995</v>
      </c>
      <c r="T36" s="274">
        <f t="shared" si="12"/>
        <v>0.13129133317030287</v>
      </c>
      <c r="U36" s="275">
        <f>SUM(U34:U35)</f>
        <v>11</v>
      </c>
      <c r="V36" s="275">
        <f t="shared" ref="V36:Y36" si="51">SUM(V34:V35)</f>
        <v>19</v>
      </c>
      <c r="W36" s="275">
        <f t="shared" si="51"/>
        <v>21</v>
      </c>
      <c r="X36" s="275">
        <f t="shared" si="51"/>
        <v>13</v>
      </c>
      <c r="Y36" s="275">
        <f t="shared" si="51"/>
        <v>0</v>
      </c>
      <c r="Z36" s="276">
        <v>75</v>
      </c>
      <c r="AA36" s="276">
        <v>75</v>
      </c>
      <c r="AB36" s="276">
        <v>75</v>
      </c>
      <c r="AC36" s="276">
        <v>75</v>
      </c>
      <c r="AD36" s="276">
        <f t="shared" si="42"/>
        <v>300</v>
      </c>
      <c r="AE36" s="277">
        <v>0.75</v>
      </c>
      <c r="AF36" s="278">
        <f t="shared" ref="AF36" si="52">SUM(AF34:AF35)</f>
        <v>0</v>
      </c>
      <c r="AG36" s="278">
        <f t="shared" ref="AG36" si="53">SUM(AG34:AG35)</f>
        <v>798</v>
      </c>
      <c r="AH36" s="279">
        <v>0</v>
      </c>
      <c r="AI36" s="280">
        <f t="shared" ref="AI36" si="54">SUM(AI34:AI35)</f>
        <v>0</v>
      </c>
      <c r="AJ36" s="280">
        <f t="shared" ref="AJ36" si="55">SUM(AJ34:AJ35)</f>
        <v>0</v>
      </c>
      <c r="AK36" s="280">
        <f t="shared" ref="AK36" si="56">SUM(AK34:AK35)</f>
        <v>0</v>
      </c>
      <c r="AL36" s="281">
        <f t="shared" ref="AL36" si="57">SUM(AL34:AL35)</f>
        <v>21</v>
      </c>
      <c r="AM36" s="275">
        <f t="shared" ref="AM36" si="58">SUM(AM34:AM35)</f>
        <v>0</v>
      </c>
      <c r="AN36" s="282">
        <v>1</v>
      </c>
      <c r="AO36" s="272">
        <f t="shared" ref="AO36" si="59">SUM(AO34:AO35)</f>
        <v>4</v>
      </c>
      <c r="AP36" s="272">
        <f t="shared" ref="AP36" si="60">SUM(AP34:AP35)</f>
        <v>13</v>
      </c>
      <c r="AQ36" s="283">
        <v>0.307</v>
      </c>
      <c r="AR36" s="284">
        <f t="shared" ref="AR36" si="61">SUM(AR34:AR35)</f>
        <v>2</v>
      </c>
      <c r="AS36" s="284">
        <f t="shared" ref="AS36" si="62">SUM(AS34:AS35)</f>
        <v>13</v>
      </c>
      <c r="AT36" s="285">
        <v>0.15</v>
      </c>
      <c r="AU36" s="286">
        <f t="shared" ref="AU36" si="63">SUM(AU34:AU35)</f>
        <v>0</v>
      </c>
      <c r="AV36" s="286">
        <f t="shared" ref="AV36" si="64">SUM(AV34:AV35)</f>
        <v>12</v>
      </c>
      <c r="AW36" s="286">
        <f t="shared" ref="AW36" si="65">SUM(AW34:AW35)</f>
        <v>12</v>
      </c>
      <c r="AX36" s="286">
        <f>SUM(AX34:AX35)</f>
        <v>13</v>
      </c>
      <c r="AY36" s="287">
        <v>0.92300000000000004</v>
      </c>
      <c r="AZ36" s="288">
        <v>0.3846</v>
      </c>
      <c r="BA36" s="271">
        <f t="shared" ref="BA36" si="66">SUM(BA34:BA35)</f>
        <v>0</v>
      </c>
      <c r="BB36" s="289">
        <f t="shared" ref="BB36" si="67">SUM(BB34:BB35)</f>
        <v>11</v>
      </c>
      <c r="BC36" s="289">
        <f t="shared" ref="BC36" si="68">SUM(BC34:BC35)</f>
        <v>11</v>
      </c>
      <c r="BD36" s="290">
        <v>0.84619999999999995</v>
      </c>
      <c r="BE36" s="291">
        <f t="shared" ref="BE36" si="69">SUM(BE34:BE35)</f>
        <v>10</v>
      </c>
      <c r="BF36" s="291">
        <f t="shared" ref="BF36" si="70">SUM(BF34:BF35)</f>
        <v>2</v>
      </c>
      <c r="BG36" s="291">
        <f t="shared" ref="BG36" si="71">SUM(BG34:BG35)</f>
        <v>12</v>
      </c>
      <c r="BH36" s="292">
        <v>0.92300000000000004</v>
      </c>
      <c r="BI36" s="293">
        <v>43.5</v>
      </c>
      <c r="BJ36" s="293" t="s">
        <v>131</v>
      </c>
      <c r="BK36" s="286">
        <v>5</v>
      </c>
      <c r="BL36" s="286">
        <v>2</v>
      </c>
      <c r="BM36" s="286">
        <v>7</v>
      </c>
      <c r="BN36" s="294">
        <v>0.28570000000000001</v>
      </c>
      <c r="BP36" s="6" t="s">
        <v>382</v>
      </c>
    </row>
    <row r="37" spans="1:68" ht="23.4" x14ac:dyDescent="0.25">
      <c r="A37" s="258" t="s">
        <v>26</v>
      </c>
      <c r="B37" s="336" t="s">
        <v>64</v>
      </c>
      <c r="C37" s="259" t="s">
        <v>213</v>
      </c>
      <c r="D37" s="259" t="s">
        <v>213</v>
      </c>
      <c r="E37" s="260"/>
      <c r="F37" s="260"/>
      <c r="G37" s="260"/>
      <c r="H37" s="260"/>
      <c r="I37" s="91" t="s">
        <v>336</v>
      </c>
      <c r="J37" s="91" t="s">
        <v>336</v>
      </c>
      <c r="K37" s="91" t="s">
        <v>336</v>
      </c>
      <c r="L37" s="91" t="s">
        <v>336</v>
      </c>
      <c r="M37" s="91" t="s">
        <v>336</v>
      </c>
      <c r="N37" s="91"/>
      <c r="O37" s="91"/>
      <c r="P37" s="91"/>
      <c r="Q37" s="93">
        <v>250502</v>
      </c>
      <c r="R37" s="261"/>
      <c r="S37" s="93">
        <f t="shared" si="41"/>
        <v>250502</v>
      </c>
      <c r="T37" s="262">
        <f t="shared" si="12"/>
        <v>1</v>
      </c>
      <c r="U37" s="87"/>
      <c r="V37" s="87"/>
      <c r="W37" s="87"/>
      <c r="X37" s="87"/>
      <c r="Y37" s="87"/>
      <c r="Z37" s="88"/>
      <c r="AA37" s="88"/>
      <c r="AB37" s="88"/>
      <c r="AC37" s="88"/>
      <c r="AD37" s="88">
        <f t="shared" si="42"/>
        <v>0</v>
      </c>
      <c r="AE37" s="173"/>
      <c r="AF37" s="89"/>
      <c r="AG37" s="89"/>
      <c r="AH37" s="90"/>
      <c r="AI37" s="92"/>
      <c r="AJ37" s="92"/>
      <c r="AK37" s="92">
        <f t="shared" si="43"/>
        <v>0</v>
      </c>
      <c r="AL37" s="263"/>
      <c r="AM37" s="87"/>
      <c r="AN37" s="176"/>
      <c r="AO37" s="93"/>
      <c r="AP37" s="93"/>
      <c r="AQ37" s="94"/>
      <c r="AR37" s="95"/>
      <c r="AS37" s="95"/>
      <c r="AT37" s="96"/>
      <c r="AU37" s="97"/>
      <c r="AV37" s="97"/>
      <c r="AW37" s="97">
        <f t="shared" si="44"/>
        <v>0</v>
      </c>
      <c r="AX37" s="97">
        <f t="shared" si="45"/>
        <v>0</v>
      </c>
      <c r="AY37" s="168" t="e">
        <f t="shared" si="46"/>
        <v>#DIV/0!</v>
      </c>
      <c r="AZ37" s="161" t="s">
        <v>131</v>
      </c>
      <c r="BA37" s="91"/>
      <c r="BB37" s="264"/>
      <c r="BC37" s="264">
        <f t="shared" si="47"/>
        <v>0</v>
      </c>
      <c r="BD37" s="265" t="e">
        <f t="shared" si="48"/>
        <v>#DIV/0!</v>
      </c>
      <c r="BE37" s="266"/>
      <c r="BF37" s="266"/>
      <c r="BG37" s="266">
        <f t="shared" si="49"/>
        <v>0</v>
      </c>
      <c r="BH37" s="267" t="e">
        <f t="shared" si="50"/>
        <v>#DIV/0!</v>
      </c>
      <c r="BI37" s="98" t="s">
        <v>131</v>
      </c>
      <c r="BJ37" s="98" t="s">
        <v>131</v>
      </c>
      <c r="BK37" s="97" t="s">
        <v>131</v>
      </c>
      <c r="BL37" s="97" t="s">
        <v>131</v>
      </c>
      <c r="BM37" s="97" t="s">
        <v>131</v>
      </c>
      <c r="BN37" s="158" t="s">
        <v>131</v>
      </c>
      <c r="BP37" s="6" t="s">
        <v>64</v>
      </c>
    </row>
    <row r="38" spans="1:68" ht="23.4" x14ac:dyDescent="0.25">
      <c r="A38" s="100" t="s">
        <v>26</v>
      </c>
      <c r="B38" s="6" t="s">
        <v>78</v>
      </c>
      <c r="C38" s="12" t="s">
        <v>213</v>
      </c>
      <c r="D38" s="12" t="s">
        <v>213</v>
      </c>
      <c r="E38" s="13"/>
      <c r="F38" s="13"/>
      <c r="G38" s="13"/>
      <c r="H38" s="13"/>
      <c r="I38" s="20" t="s">
        <v>336</v>
      </c>
      <c r="J38" s="20" t="s">
        <v>336</v>
      </c>
      <c r="K38" s="20" t="s">
        <v>336</v>
      </c>
      <c r="L38" s="20" t="s">
        <v>336</v>
      </c>
      <c r="M38" s="20" t="s">
        <v>336</v>
      </c>
      <c r="N38" s="20"/>
      <c r="O38" s="20"/>
      <c r="P38" s="20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3"/>
      <c r="AE38" s="172"/>
      <c r="AF38" s="3"/>
      <c r="AG38" s="3"/>
      <c r="AH38" s="40"/>
      <c r="AI38" s="3"/>
      <c r="AJ38" s="3"/>
      <c r="AK38" s="3"/>
      <c r="AL38" s="3"/>
      <c r="AM38" s="3"/>
      <c r="AN38" s="40"/>
      <c r="AO38" s="3"/>
      <c r="AP38" s="3"/>
      <c r="AQ38" s="37"/>
      <c r="AR38" s="3"/>
      <c r="AS38" s="3"/>
      <c r="AT38" s="37"/>
      <c r="AU38" s="3"/>
      <c r="AV38" s="3"/>
      <c r="AW38" s="3"/>
      <c r="AX38" s="3"/>
      <c r="AY38" s="164"/>
      <c r="AZ38" s="37"/>
      <c r="BA38" s="3"/>
      <c r="BB38" s="82"/>
      <c r="BC38" s="82"/>
      <c r="BD38" s="165"/>
      <c r="BE38" s="82"/>
      <c r="BF38" s="82"/>
      <c r="BG38" s="82"/>
      <c r="BH38" s="165"/>
      <c r="BI38" s="3"/>
      <c r="BJ38" s="3"/>
      <c r="BK38" s="3"/>
      <c r="BL38" s="3"/>
      <c r="BM38" s="3"/>
      <c r="BN38" s="40"/>
      <c r="BP38" s="6" t="s">
        <v>78</v>
      </c>
    </row>
    <row r="39" spans="1:68" ht="23.4" x14ac:dyDescent="0.25">
      <c r="A39" s="64" t="s">
        <v>43</v>
      </c>
      <c r="B39" s="6" t="s">
        <v>129</v>
      </c>
      <c r="C39" s="12" t="s">
        <v>219</v>
      </c>
      <c r="D39" s="12" t="s">
        <v>220</v>
      </c>
      <c r="E39" s="13"/>
      <c r="F39" s="13"/>
      <c r="G39" s="12" t="s">
        <v>371</v>
      </c>
      <c r="H39" s="12" t="s">
        <v>131</v>
      </c>
      <c r="I39" s="20" t="s">
        <v>336</v>
      </c>
      <c r="J39" s="20" t="s">
        <v>336</v>
      </c>
      <c r="K39" s="20" t="s">
        <v>336</v>
      </c>
      <c r="L39" s="20" t="s">
        <v>336</v>
      </c>
      <c r="M39" s="20" t="s">
        <v>336</v>
      </c>
      <c r="N39" s="20"/>
      <c r="O39" s="20"/>
      <c r="P39" s="20"/>
      <c r="Q39" s="5">
        <v>224772</v>
      </c>
      <c r="R39" s="27">
        <v>224772</v>
      </c>
      <c r="S39" s="5">
        <f t="shared" ref="S39:S41" si="72">Q39-R39</f>
        <v>0</v>
      </c>
      <c r="T39" s="33">
        <f t="shared" ref="T39:T40" si="73">S39/Q39</f>
        <v>0</v>
      </c>
      <c r="U39" s="16">
        <v>28</v>
      </c>
      <c r="V39" s="16">
        <v>54</v>
      </c>
      <c r="W39" s="16">
        <v>87</v>
      </c>
      <c r="X39" s="16">
        <v>29</v>
      </c>
      <c r="Y39" s="16">
        <v>43</v>
      </c>
      <c r="Z39" s="19">
        <v>189</v>
      </c>
      <c r="AA39" s="19">
        <v>190</v>
      </c>
      <c r="AB39" s="19">
        <v>200</v>
      </c>
      <c r="AC39" s="19">
        <v>200</v>
      </c>
      <c r="AD39" s="19">
        <f t="shared" ref="AD39:AD41" si="74">Z39+AA39+AB39+AC39</f>
        <v>779</v>
      </c>
      <c r="AE39" s="171">
        <v>0.9738</v>
      </c>
      <c r="AF39" s="18">
        <v>7</v>
      </c>
      <c r="AG39" s="18">
        <v>1596</v>
      </c>
      <c r="AH39" s="39">
        <v>4.4000000000000003E-3</v>
      </c>
      <c r="AI39" s="17">
        <v>35</v>
      </c>
      <c r="AJ39" s="17">
        <v>0</v>
      </c>
      <c r="AK39" s="17">
        <f t="shared" ref="AK39:AK41" si="75">AI39+AJ39</f>
        <v>35</v>
      </c>
      <c r="AL39" s="3"/>
      <c r="AM39" s="16">
        <v>43</v>
      </c>
      <c r="AN39" s="175">
        <v>0.81399999999999995</v>
      </c>
      <c r="AO39" s="5">
        <v>9</v>
      </c>
      <c r="AP39" s="5">
        <v>28</v>
      </c>
      <c r="AQ39" s="30">
        <v>0.32140000000000002</v>
      </c>
      <c r="AR39" s="22">
        <v>2</v>
      </c>
      <c r="AS39" s="22">
        <v>28</v>
      </c>
      <c r="AT39" s="42">
        <v>7.1400000000000005E-2</v>
      </c>
      <c r="AU39" s="21">
        <v>13</v>
      </c>
      <c r="AV39" s="21">
        <v>14</v>
      </c>
      <c r="AW39" s="21">
        <f t="shared" ref="AW39:AW41" si="76">AU39+AV39</f>
        <v>27</v>
      </c>
      <c r="AX39" s="21">
        <f t="shared" ref="AX39:AX41" si="77">X39</f>
        <v>29</v>
      </c>
      <c r="AY39" s="167">
        <f t="shared" ref="AY39:AY41" si="78">AW39/AX39</f>
        <v>0.93103448275862066</v>
      </c>
      <c r="AZ39" s="37"/>
      <c r="BA39" s="20">
        <v>5</v>
      </c>
      <c r="BB39" s="154">
        <v>2</v>
      </c>
      <c r="BC39" s="154">
        <f t="shared" ref="BC39:BC41" si="79">BA39+BB39</f>
        <v>7</v>
      </c>
      <c r="BD39" s="163">
        <f t="shared" ref="BD39:BD41" si="80">BC39/X39</f>
        <v>0.2413793103448276</v>
      </c>
      <c r="BE39" s="153">
        <v>23</v>
      </c>
      <c r="BF39" s="153">
        <v>1</v>
      </c>
      <c r="BG39" s="153">
        <f t="shared" ref="BG39:BG41" si="81">BE39+BF39</f>
        <v>24</v>
      </c>
      <c r="BH39" s="166">
        <f t="shared" ref="BH39:BH41" si="82">BG39/X39</f>
        <v>0.82758620689655171</v>
      </c>
      <c r="BI39" s="23">
        <v>12</v>
      </c>
      <c r="BJ39" s="23">
        <v>31</v>
      </c>
      <c r="BK39" s="21">
        <v>26</v>
      </c>
      <c r="BL39" s="21">
        <v>8</v>
      </c>
      <c r="BM39" s="21">
        <v>34</v>
      </c>
      <c r="BN39" s="157">
        <v>0.23530000000000001</v>
      </c>
      <c r="BP39" s="6" t="s">
        <v>129</v>
      </c>
    </row>
    <row r="40" spans="1:68" ht="25.2" customHeight="1" x14ac:dyDescent="0.25">
      <c r="A40" s="65" t="s">
        <v>214</v>
      </c>
      <c r="B40" s="6" t="s">
        <v>215</v>
      </c>
      <c r="C40" s="12" t="s">
        <v>233</v>
      </c>
      <c r="D40" s="12" t="s">
        <v>234</v>
      </c>
      <c r="E40" s="13"/>
      <c r="F40" s="13"/>
      <c r="G40" s="12" t="s">
        <v>361</v>
      </c>
      <c r="H40" s="12" t="s">
        <v>362</v>
      </c>
      <c r="I40" s="20" t="s">
        <v>336</v>
      </c>
      <c r="J40" s="20" t="s">
        <v>336</v>
      </c>
      <c r="K40" s="20" t="s">
        <v>336</v>
      </c>
      <c r="L40" s="20" t="s">
        <v>336</v>
      </c>
      <c r="M40" s="20" t="s">
        <v>336</v>
      </c>
      <c r="N40" s="20"/>
      <c r="O40" s="20"/>
      <c r="P40" s="20"/>
      <c r="Q40" s="5">
        <v>165636</v>
      </c>
      <c r="R40" s="27">
        <v>110666</v>
      </c>
      <c r="S40" s="5">
        <f t="shared" si="72"/>
        <v>54970</v>
      </c>
      <c r="T40" s="33">
        <f t="shared" si="73"/>
        <v>0.3318722982926417</v>
      </c>
      <c r="U40" s="16">
        <v>19</v>
      </c>
      <c r="V40" s="16">
        <v>10</v>
      </c>
      <c r="W40" s="16">
        <v>21</v>
      </c>
      <c r="X40" s="16">
        <v>19</v>
      </c>
      <c r="Y40" s="16">
        <v>6</v>
      </c>
      <c r="Z40" s="19">
        <v>93</v>
      </c>
      <c r="AA40" s="19">
        <v>86</v>
      </c>
      <c r="AB40" s="19">
        <v>36</v>
      </c>
      <c r="AC40" s="19">
        <v>93</v>
      </c>
      <c r="AD40" s="19">
        <f t="shared" si="74"/>
        <v>308</v>
      </c>
      <c r="AE40" s="171">
        <v>0.77</v>
      </c>
      <c r="AF40" s="18">
        <v>1</v>
      </c>
      <c r="AG40" s="18">
        <v>798</v>
      </c>
      <c r="AH40" s="39">
        <v>1.2999999999999999E-3</v>
      </c>
      <c r="AI40" s="17">
        <v>0</v>
      </c>
      <c r="AJ40" s="17">
        <v>0</v>
      </c>
      <c r="AK40" s="17">
        <f t="shared" si="75"/>
        <v>0</v>
      </c>
      <c r="AL40" s="48">
        <v>15</v>
      </c>
      <c r="AM40" s="16">
        <v>6</v>
      </c>
      <c r="AN40" s="175">
        <v>0.71430000000000005</v>
      </c>
      <c r="AO40" s="5">
        <v>5</v>
      </c>
      <c r="AP40" s="5">
        <v>18</v>
      </c>
      <c r="AQ40" s="30">
        <v>0.28000000000000003</v>
      </c>
      <c r="AR40" s="22">
        <v>3</v>
      </c>
      <c r="AS40" s="22">
        <v>18</v>
      </c>
      <c r="AT40" s="42">
        <v>0.17</v>
      </c>
      <c r="AU40" s="21">
        <v>6</v>
      </c>
      <c r="AV40" s="21">
        <v>13</v>
      </c>
      <c r="AW40" s="21">
        <f t="shared" si="76"/>
        <v>19</v>
      </c>
      <c r="AX40" s="21">
        <f t="shared" si="77"/>
        <v>19</v>
      </c>
      <c r="AY40" s="167">
        <f t="shared" si="78"/>
        <v>1</v>
      </c>
      <c r="AZ40" s="156">
        <v>0.93</v>
      </c>
      <c r="BA40" s="20">
        <v>6</v>
      </c>
      <c r="BB40" s="154">
        <v>13</v>
      </c>
      <c r="BC40" s="154">
        <f t="shared" si="79"/>
        <v>19</v>
      </c>
      <c r="BD40" s="163">
        <f t="shared" si="80"/>
        <v>1</v>
      </c>
      <c r="BE40" s="153">
        <v>11</v>
      </c>
      <c r="BF40" s="153">
        <v>7</v>
      </c>
      <c r="BG40" s="153">
        <f t="shared" si="81"/>
        <v>18</v>
      </c>
      <c r="BH40" s="166">
        <f t="shared" si="82"/>
        <v>0.94736842105263153</v>
      </c>
      <c r="BI40" s="23">
        <v>65</v>
      </c>
      <c r="BJ40" s="23">
        <v>1</v>
      </c>
      <c r="BK40" s="21">
        <v>2</v>
      </c>
      <c r="BL40" s="21">
        <v>0</v>
      </c>
      <c r="BM40" s="21">
        <v>2</v>
      </c>
      <c r="BN40" s="157">
        <v>0</v>
      </c>
      <c r="BP40" s="6" t="s">
        <v>215</v>
      </c>
    </row>
    <row r="41" spans="1:68" ht="23.4" x14ac:dyDescent="0.25">
      <c r="A41" s="64" t="s">
        <v>116</v>
      </c>
      <c r="B41" s="6" t="s">
        <v>11</v>
      </c>
      <c r="C41" s="12" t="s">
        <v>219</v>
      </c>
      <c r="D41" s="12" t="s">
        <v>220</v>
      </c>
      <c r="E41" s="13"/>
      <c r="F41" s="13"/>
      <c r="G41" s="12" t="s">
        <v>375</v>
      </c>
      <c r="H41" s="12" t="s">
        <v>131</v>
      </c>
      <c r="I41" s="20" t="s">
        <v>336</v>
      </c>
      <c r="J41" s="20" t="s">
        <v>336</v>
      </c>
      <c r="K41" s="20" t="s">
        <v>336</v>
      </c>
      <c r="L41" s="20" t="s">
        <v>336</v>
      </c>
      <c r="M41" s="20" t="s">
        <v>336</v>
      </c>
      <c r="N41" s="20"/>
      <c r="O41" s="20"/>
      <c r="P41" s="20"/>
      <c r="Q41" s="5">
        <v>74720</v>
      </c>
      <c r="R41" s="27">
        <v>74720</v>
      </c>
      <c r="S41" s="5">
        <f t="shared" si="72"/>
        <v>0</v>
      </c>
      <c r="T41" s="33">
        <f t="shared" ref="T41" si="83">S41/Q41</f>
        <v>0</v>
      </c>
      <c r="U41" s="16">
        <v>13</v>
      </c>
      <c r="V41" s="16">
        <v>15</v>
      </c>
      <c r="W41" s="16">
        <v>33</v>
      </c>
      <c r="X41" s="16">
        <v>13</v>
      </c>
      <c r="Y41" s="16">
        <v>17</v>
      </c>
      <c r="Z41" s="19">
        <v>100</v>
      </c>
      <c r="AA41" s="19">
        <v>100</v>
      </c>
      <c r="AB41" s="19">
        <v>100</v>
      </c>
      <c r="AC41" s="19">
        <v>100</v>
      </c>
      <c r="AD41" s="19">
        <f t="shared" si="74"/>
        <v>400</v>
      </c>
      <c r="AE41" s="171">
        <v>1</v>
      </c>
      <c r="AF41" s="18">
        <v>0</v>
      </c>
      <c r="AG41" s="18">
        <v>1254</v>
      </c>
      <c r="AH41" s="39">
        <v>0</v>
      </c>
      <c r="AI41" s="17">
        <v>8</v>
      </c>
      <c r="AJ41" s="17">
        <v>2</v>
      </c>
      <c r="AK41" s="17">
        <f t="shared" si="75"/>
        <v>10</v>
      </c>
      <c r="AL41" s="3"/>
      <c r="AM41" s="16">
        <v>17</v>
      </c>
      <c r="AN41" s="175">
        <v>0.58799999999999997</v>
      </c>
      <c r="AO41" s="5">
        <v>3</v>
      </c>
      <c r="AP41" s="5">
        <v>13</v>
      </c>
      <c r="AQ41" s="30">
        <v>0.23</v>
      </c>
      <c r="AR41" s="22">
        <v>2</v>
      </c>
      <c r="AS41" s="22">
        <v>13</v>
      </c>
      <c r="AT41" s="42">
        <v>0.15</v>
      </c>
      <c r="AU41" s="21">
        <v>7</v>
      </c>
      <c r="AV41" s="21">
        <v>6</v>
      </c>
      <c r="AW41" s="21">
        <f t="shared" si="76"/>
        <v>13</v>
      </c>
      <c r="AX41" s="21">
        <f t="shared" si="77"/>
        <v>13</v>
      </c>
      <c r="AY41" s="167">
        <f t="shared" si="78"/>
        <v>1</v>
      </c>
      <c r="AZ41" s="37"/>
      <c r="BA41" s="20">
        <v>6</v>
      </c>
      <c r="BB41" s="154">
        <v>5</v>
      </c>
      <c r="BC41" s="154">
        <f t="shared" si="79"/>
        <v>11</v>
      </c>
      <c r="BD41" s="163">
        <f t="shared" si="80"/>
        <v>0.84615384615384615</v>
      </c>
      <c r="BE41" s="153">
        <v>6</v>
      </c>
      <c r="BF41" s="153">
        <v>0</v>
      </c>
      <c r="BG41" s="153">
        <f t="shared" si="81"/>
        <v>6</v>
      </c>
      <c r="BH41" s="166">
        <f t="shared" si="82"/>
        <v>0.46153846153846156</v>
      </c>
      <c r="BI41" s="23">
        <v>27</v>
      </c>
      <c r="BJ41" s="23">
        <v>17</v>
      </c>
      <c r="BK41" s="21">
        <v>35</v>
      </c>
      <c r="BL41" s="21">
        <v>4</v>
      </c>
      <c r="BM41" s="21">
        <v>39</v>
      </c>
      <c r="BN41" s="157">
        <v>0.1026</v>
      </c>
      <c r="BP41" s="6" t="s">
        <v>11</v>
      </c>
    </row>
    <row r="42" spans="1:68" x14ac:dyDescent="0.25">
      <c r="C42" s="7"/>
      <c r="D42" s="7"/>
      <c r="E42" s="7"/>
      <c r="F42" s="7"/>
      <c r="G42" s="7"/>
      <c r="H42" s="7"/>
    </row>
  </sheetData>
  <pageMargins left="0.25" right="0.25" top="0.75" bottom="0.75" header="0.3" footer="0.3"/>
  <pageSetup orientation="portrait" verticalDpi="300" r:id="rId1"/>
  <ignoredErrors>
    <ignoredError sqref="BG36 AW36:AX36 BC3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Explanation</vt:lpstr>
      <vt:lpstr>Ranking</vt:lpstr>
      <vt:lpstr>Tiebreaker</vt:lpstr>
      <vt:lpstr>Points</vt:lpstr>
      <vt:lpstr>Evaluation</vt:lpstr>
      <vt:lpstr>Data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Poser</cp:lastModifiedBy>
  <cp:lastPrinted>2014-10-21T15:01:06Z</cp:lastPrinted>
  <dcterms:created xsi:type="dcterms:W3CDTF">2012-12-14T16:46:41Z</dcterms:created>
  <dcterms:modified xsi:type="dcterms:W3CDTF">2015-11-13T15:32:56Z</dcterms:modified>
</cp:coreProperties>
</file>